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P:\СУ911\!Объекты строительства\Лаборатория\!Лаборатория-общая\Важное\ЛИМС\"/>
    </mc:Choice>
  </mc:AlternateContent>
  <bookViews>
    <workbookView xWindow="0" yWindow="60" windowWidth="28800" windowHeight="11988"/>
  </bookViews>
  <sheets>
    <sheet name="Протокол" sheetId="2" r:id="rId1"/>
    <sheet name="Акт отбора" sheetId="4" r:id="rId2"/>
    <sheet name="Р-12" sheetId="5" r:id="rId3"/>
  </sheets>
  <externalReferences>
    <externalReference r:id="rId4"/>
  </externalReferences>
  <definedNames>
    <definedName name="_xlnm.Print_Area" localSheetId="1">'Акт отбора'!$A$1:$K$48</definedName>
    <definedName name="_xlnm.Print_Area" localSheetId="0">Протокол!$A$1:$AD$68</definedName>
  </definedNames>
  <calcPr calcId="162913"/>
</workbook>
</file>

<file path=xl/calcChain.xml><?xml version="1.0" encoding="utf-8"?>
<calcChain xmlns="http://schemas.openxmlformats.org/spreadsheetml/2006/main">
  <c r="BI58" i="2" l="1"/>
  <c r="BD58" i="2"/>
  <c r="BI57" i="2" l="1"/>
  <c r="AV58" i="2"/>
  <c r="BD57" i="2" s="1"/>
  <c r="AQ58" i="2"/>
  <c r="AQ57" i="2" s="1"/>
  <c r="AZ46" i="2"/>
  <c r="AV57" i="2" l="1"/>
  <c r="AV45" i="2" l="1"/>
  <c r="AV44" i="2"/>
  <c r="K6" i="5" l="1"/>
  <c r="K5" i="5"/>
  <c r="R5" i="5"/>
  <c r="Q5" i="5"/>
  <c r="P5" i="5"/>
  <c r="O5" i="5"/>
  <c r="K7" i="5" l="1"/>
  <c r="AV52" i="2" l="1"/>
  <c r="K4" i="4" l="1"/>
  <c r="E25" i="4"/>
  <c r="AE7" i="5" l="1"/>
  <c r="AD5" i="5"/>
  <c r="AC5" i="5"/>
  <c r="Z5" i="5"/>
  <c r="X5" i="5"/>
  <c r="W5" i="5"/>
  <c r="V5" i="5"/>
  <c r="S5" i="5"/>
  <c r="R7" i="5"/>
  <c r="R6" i="5"/>
  <c r="Q7" i="5"/>
  <c r="Q6" i="5"/>
  <c r="P7" i="5"/>
  <c r="P6" i="5"/>
  <c r="O7" i="5"/>
  <c r="O6" i="5"/>
  <c r="J7" i="5"/>
  <c r="J6" i="5"/>
  <c r="I7" i="5"/>
  <c r="I6" i="5"/>
  <c r="H7" i="5"/>
  <c r="H6" i="5"/>
  <c r="G7" i="5"/>
  <c r="G6" i="5"/>
  <c r="J5" i="5"/>
  <c r="I5" i="5"/>
  <c r="H5" i="5"/>
  <c r="G5" i="5"/>
  <c r="E5" i="5"/>
  <c r="D5" i="5"/>
  <c r="C5" i="5"/>
  <c r="AV48" i="2" l="1"/>
  <c r="AV50" i="2"/>
  <c r="AV49" i="2"/>
  <c r="H37" i="4" l="1"/>
  <c r="E37" i="4" s="1"/>
  <c r="E29" i="4"/>
  <c r="D16" i="4"/>
  <c r="D15" i="4"/>
  <c r="D14" i="4"/>
  <c r="D11" i="4"/>
  <c r="I29" i="2"/>
  <c r="AA5" i="5"/>
  <c r="I28" i="4" l="1"/>
  <c r="G28" i="4"/>
  <c r="V17" i="2"/>
  <c r="B5" i="5"/>
  <c r="AB5" i="5" l="1"/>
</calcChain>
</file>

<file path=xl/sharedStrings.xml><?xml version="1.0" encoding="utf-8"?>
<sst xmlns="http://schemas.openxmlformats.org/spreadsheetml/2006/main" count="257" uniqueCount="182">
  <si>
    <t>Заключение</t>
  </si>
  <si>
    <t>(Ф.И.О.)</t>
  </si>
  <si>
    <t>Диаметр отверстий сит, мм.</t>
  </si>
  <si>
    <t>до 10</t>
  </si>
  <si>
    <t xml:space="preserve"> </t>
  </si>
  <si>
    <t>ЛОГОТИП ОРГАНИЗАЦИИ</t>
  </si>
  <si>
    <t>Испытания провел:</t>
  </si>
  <si>
    <t>Полные остатки, %</t>
  </si>
  <si>
    <t>Наименование показателя, ед. изм.</t>
  </si>
  <si>
    <t>до 0,5</t>
  </si>
  <si>
    <t>Фактическое значение</t>
  </si>
  <si>
    <t>Результаты испытаний</t>
  </si>
  <si>
    <t>из 1</t>
  </si>
  <si>
    <t>№</t>
  </si>
  <si>
    <t xml:space="preserve">                               </t>
  </si>
  <si>
    <t>Наименование остатков</t>
  </si>
  <si>
    <t>Частные остатки, %</t>
  </si>
  <si>
    <t>Зерновой состав щебня</t>
  </si>
  <si>
    <t xml:space="preserve"> (должность)</t>
  </si>
  <si>
    <t>(подпись)</t>
  </si>
  <si>
    <t>-</t>
  </si>
  <si>
    <t>Испытания проводились в соответствии:</t>
  </si>
  <si>
    <t>ГОСТ 8269.0-97</t>
  </si>
  <si>
    <t>Заказчик:</t>
  </si>
  <si>
    <t>Производитель работ:</t>
  </si>
  <si>
    <t>Место отбора пробы:</t>
  </si>
  <si>
    <t>Наименование материала:</t>
  </si>
  <si>
    <t>Назначение материала:</t>
  </si>
  <si>
    <t>Дата отбора пробы:</t>
  </si>
  <si>
    <t>Дата испытания:</t>
  </si>
  <si>
    <t>Место проведения испытаний:</t>
  </si>
  <si>
    <t>Условия проведения испытаний:</t>
  </si>
  <si>
    <t>температура воздуха 20 ˚С, влажность 71 %</t>
  </si>
  <si>
    <t>Производитель (поставщик материала):</t>
  </si>
  <si>
    <r>
      <t xml:space="preserve">Применяемые СИ и ИО: </t>
    </r>
    <r>
      <rPr>
        <sz val="10"/>
        <rFont val="Times New Roman"/>
        <family val="1"/>
        <charset val="204"/>
      </rPr>
      <t xml:space="preserve">      </t>
    </r>
  </si>
  <si>
    <t>Технические требования</t>
  </si>
  <si>
    <t>от 30 до 60</t>
  </si>
  <si>
    <t>от 90 до 100</t>
  </si>
  <si>
    <t>не более 0,25 %</t>
  </si>
  <si>
    <t>Ген.подрядчик:</t>
  </si>
  <si>
    <t>Требования
ГОСТ 8267-93</t>
  </si>
  <si>
    <t>Требования ГОСТ 8267-93</t>
  </si>
  <si>
    <t>ПРОТОКОЛ
испытания щебня</t>
  </si>
  <si>
    <t>2. Влажность, %</t>
  </si>
  <si>
    <t>3. Марка по прочности</t>
  </si>
  <si>
    <t>5. Содержание пылевидных и глинистых частиц, %</t>
  </si>
  <si>
    <t>6. Содержание глины в комках, %</t>
  </si>
  <si>
    <t>9. Содержание зерен слабых пород, % по массе</t>
  </si>
  <si>
    <t>ООО "Строительное управление № 911"</t>
  </si>
  <si>
    <t>_________________Плоцкая Н.А.</t>
  </si>
  <si>
    <t>Мишаков М.В.</t>
  </si>
  <si>
    <t>производитель работ</t>
  </si>
  <si>
    <t>Подпись</t>
  </si>
  <si>
    <t>ФИО</t>
  </si>
  <si>
    <t>Должность</t>
  </si>
  <si>
    <t>Представители</t>
  </si>
  <si>
    <t>Примечание:</t>
  </si>
  <si>
    <t>Да</t>
  </si>
  <si>
    <t>Наличие сертификата соответствия, санитарно-эпидемиологического заключения</t>
  </si>
  <si>
    <t>Условия хранения образцов</t>
  </si>
  <si>
    <t>Облачно</t>
  </si>
  <si>
    <t>Пасмурно</t>
  </si>
  <si>
    <t>Ясно</t>
  </si>
  <si>
    <t xml:space="preserve">Погодные условия: </t>
  </si>
  <si>
    <t xml:space="preserve">температура воздуха: </t>
  </si>
  <si>
    <t>Условия отбора образцов</t>
  </si>
  <si>
    <t>Объём пробы, кг</t>
  </si>
  <si>
    <t>ООО "Трансгруз"</t>
  </si>
  <si>
    <t>ООО "Оникс"</t>
  </si>
  <si>
    <t>Поставщик</t>
  </si>
  <si>
    <t>Предприятие-изготовитель (карьер)</t>
  </si>
  <si>
    <t>Фракция по паспорту</t>
  </si>
  <si>
    <t>Наименование материала</t>
  </si>
  <si>
    <t>Данные о материале</t>
  </si>
  <si>
    <t>ГОСТ 8267-93 (п.5.7-5.10)</t>
  </si>
  <si>
    <t>Нормативный документ на метод отбора проб</t>
  </si>
  <si>
    <t>лопата, мешок</t>
  </si>
  <si>
    <t>Используемое оборудование</t>
  </si>
  <si>
    <t>операционный</t>
  </si>
  <si>
    <t>входной</t>
  </si>
  <si>
    <t>Вид контроля</t>
  </si>
  <si>
    <t>Цель отбора</t>
  </si>
  <si>
    <t>Назначение материала</t>
  </si>
  <si>
    <t xml:space="preserve">Дата отбора </t>
  </si>
  <si>
    <t>Место отбора</t>
  </si>
  <si>
    <t>Строительная организация</t>
  </si>
  <si>
    <t>Ген.подрядчик</t>
  </si>
  <si>
    <t>Заказчик</t>
  </si>
  <si>
    <t>Объект</t>
  </si>
  <si>
    <t>Общие данные</t>
  </si>
  <si>
    <t>АКТ
отбора проб щебня</t>
  </si>
  <si>
    <t>Начальник строительной лаборатории ООО "СУ 911"</t>
  </si>
  <si>
    <t>7. Содержание зерен пластинчатой (лещадной) и игловатой формы, %</t>
  </si>
  <si>
    <t xml:space="preserve"> стр. 1</t>
  </si>
  <si>
    <t>Аттестат аккредитации испытательной лаборатории 
Регистрационный № RPSS.RU 011.Л.05.2022.
Срок действия с 31.05.2022 г. по 31.05.2025 г.</t>
  </si>
  <si>
    <t>Малооблачно</t>
  </si>
  <si>
    <t>не более 2 %</t>
  </si>
  <si>
    <t>АО "ДСК "АВТОБАН"</t>
  </si>
  <si>
    <t>Размер партии, т</t>
  </si>
  <si>
    <t>Государственная компания "Автодор"</t>
  </si>
  <si>
    <t>св. 20 до 40</t>
  </si>
  <si>
    <t>Аликберов З.Д.</t>
  </si>
  <si>
    <t>Строительная лаборатория 
ООО "Строительное управление № 911"</t>
  </si>
  <si>
    <t>Строительная лаборатория
ООО "Строительное управление № 911"</t>
  </si>
  <si>
    <t>определение физико-механических свойств</t>
  </si>
  <si>
    <t>Приложение № ______ к реестру №___________</t>
  </si>
  <si>
    <t>к акту №_________________________________</t>
  </si>
  <si>
    <t xml:space="preserve">от "______" _____________ 20 _____г. </t>
  </si>
  <si>
    <t>УТВЕРЖДАЮ</t>
  </si>
  <si>
    <r>
      <t xml:space="preserve">Объект строительства: </t>
    </r>
    <r>
      <rPr>
        <sz val="10"/>
        <rFont val="Times New Roman"/>
        <family val="1"/>
        <charset val="204"/>
      </rPr>
      <t>«Реконструкция с последующей эксплуатацией на платной основе федеральной автомобильной дороги М-3 «Украина» - от Москвы через Калугу, Брянск до границы с Украиной (на Киев), участок км 37 – км 173, Московская и Калужская области» 2.2 этап строительства, I пусковой комплекс км 65 – км 86»</t>
    </r>
  </si>
  <si>
    <t>сушильный шкаф C-Tech DHG-9240B, зав.№ C202304RU12078, протокол аттестации № 0200-00037635, действует до 12.06.2025 г.;</t>
  </si>
  <si>
    <t>весы Adventurer 3100, зав.№ 8727245389, свидетельство о поверке № С-ТТ/08-04-2024/330351493, действует до 07.04.2025 г.;</t>
  </si>
  <si>
    <t>весы электронные ПВм-3/32-ЖКИ-П, зав.№ 280718, свидетельство о поверке № С-ТТ/08-04-2024/330351500, действует до 07.04.2025 г.;</t>
  </si>
  <si>
    <t>комплект сит КП-109, инв.№ 8156/1, контроль параметров № 0200-00014871, действует до 11.04.2025 г.;</t>
  </si>
  <si>
    <t>цилиндр с плунжером КП-116, зав. №6, протокол аттестации №0200-00035357, действует до 04.07.2025 г.;</t>
  </si>
  <si>
    <t>шаблон зав. № 60603099, сертификат о калибровке № 0200-00035361, действует до 04.07.2025 г.;</t>
  </si>
  <si>
    <t>пресс гидравлический ТП-1-1500, зав. № 1881, свидетельство о поверке № С-ТТ/26-03-2024/327585350 действует до 25.03.2025 г.</t>
  </si>
  <si>
    <t>1. Насыпная плотность, кг/м³</t>
  </si>
  <si>
    <t>мерный металлический сосуд МП-20 (20 л), зав. № 20, контроль параметров №0200-0035405 действует до 04.07.2025 г.;</t>
  </si>
  <si>
    <t>F200</t>
  </si>
  <si>
    <t>8. Марка по морозостойкости (паспортные данные)</t>
  </si>
  <si>
    <t>4. Марка по истираемости  (паспортные данные)</t>
  </si>
  <si>
    <t>И1</t>
  </si>
  <si>
    <t>лабораторный пост ООО "СУ 911", Калужская область, с.п. Ворсино</t>
  </si>
  <si>
    <t>инженер-лаборант</t>
  </si>
  <si>
    <t>  Запрещается частичная перепечатка данного протокола без согласования со строительной лабораторией</t>
  </si>
  <si>
    <t>  Настоящий протокол относится только к образцам подвергнутым испытанию</t>
  </si>
  <si>
    <t>Форма Р-12</t>
  </si>
  <si>
    <t>№ п/п</t>
  </si>
  <si>
    <t>Дата испытания</t>
  </si>
  <si>
    <t>Шифр (номер) пробы</t>
  </si>
  <si>
    <t>Наименование материала (щебень, гравий) размер фракции, мм</t>
  </si>
  <si>
    <t>Тип горной породы</t>
  </si>
  <si>
    <t>Зерновой состав, % (Зерновой состав на контрольных ситах, %)</t>
  </si>
  <si>
    <r>
      <t>Насыпная плотность, кг/м</t>
    </r>
    <r>
      <rPr>
        <sz val="11"/>
        <color theme="1"/>
        <rFont val="Calibri"/>
        <family val="2"/>
        <charset val="204"/>
      </rPr>
      <t>³</t>
    </r>
  </si>
  <si>
    <r>
      <t>Средняя плотность, г/см</t>
    </r>
    <r>
      <rPr>
        <sz val="11"/>
        <color theme="1"/>
        <rFont val="Calibri"/>
        <family val="2"/>
        <charset val="204"/>
      </rPr>
      <t>³</t>
    </r>
  </si>
  <si>
    <r>
      <t>Истинная плотность г/см</t>
    </r>
    <r>
      <rPr>
        <sz val="11"/>
        <color theme="1"/>
        <rFont val="Calibri"/>
        <family val="2"/>
        <charset val="204"/>
      </rPr>
      <t>³</t>
    </r>
    <r>
      <rPr>
        <sz val="11"/>
        <color theme="1"/>
        <rFont val="Times New Roman"/>
        <family val="1"/>
        <charset val="204"/>
      </rPr>
      <t xml:space="preserve"> </t>
    </r>
  </si>
  <si>
    <t>Содержание пылеватых и глинистых частиц, % по массе</t>
  </si>
  <si>
    <t>Содержание глины в комках, % по массе</t>
  </si>
  <si>
    <t>Содержание пластинчатых(лещадных) и игловатых зёрен, % по массе</t>
  </si>
  <si>
    <t xml:space="preserve">Содержание дробленных зёрен, % по массе </t>
  </si>
  <si>
    <t>Содержание зерен слабых пород, % по массе</t>
  </si>
  <si>
    <t>Потеря массы после испытания на дробимость, % по массе</t>
  </si>
  <si>
    <t>Марка по дробимости</t>
  </si>
  <si>
    <t>Марка по истираемости</t>
  </si>
  <si>
    <t>Марка по морозостойкости</t>
  </si>
  <si>
    <t>Заключение и подпись лаборанта, замечания контролирующих лиц</t>
  </si>
  <si>
    <t>(1,25Д наиб)</t>
  </si>
  <si>
    <t>(Д наиб)</t>
  </si>
  <si>
    <t>(0,5(Днаим
+Днаиб))</t>
  </si>
  <si>
    <t>(Д наим)</t>
  </si>
  <si>
    <t>Горная порода:</t>
  </si>
  <si>
    <t>ч.о%</t>
  </si>
  <si>
    <t>п.о%</t>
  </si>
  <si>
    <t>Сита</t>
  </si>
  <si>
    <t>паспортные</t>
  </si>
  <si>
    <t>данные</t>
  </si>
  <si>
    <t>Соответствует требованиям</t>
  </si>
  <si>
    <t>ГОСТ 8267-93 и РД</t>
  </si>
  <si>
    <t>каждые 10 сут</t>
  </si>
  <si>
    <t>каждые 3 мес</t>
  </si>
  <si>
    <t>каждый год</t>
  </si>
  <si>
    <t>«Реконструкция с последующей эксплуатацией на платной основе федеральной автомобильной дороги М-3 «Украина» - от Москвы через Калугу, Брянск до границы с Украиной (на Киев), участок км 37 – км 173, Московская и Калужская области» 2.2 этап строительства, I пусковой комплекс км 65 – км 86»</t>
  </si>
  <si>
    <t>ООО "СУ 910"</t>
  </si>
  <si>
    <t>Щебень гранитный</t>
  </si>
  <si>
    <t>Аширов Р.Р.</t>
  </si>
  <si>
    <t xml:space="preserve">Юридический адрес:
142300 Московская область, г. Чехов, ул. Офицерский посёлок, д.51  </t>
  </si>
  <si>
    <t>не более 5 %</t>
  </si>
  <si>
    <t>Юридический адрес:
142300 Московская область, г. Чехов, ул. Офицерский посёлок, д.51</t>
  </si>
  <si>
    <t>не более 35 %</t>
  </si>
  <si>
    <t>штабель, ПК 000+00 0во</t>
  </si>
  <si>
    <t>гранит</t>
  </si>
  <si>
    <t>месторождение "Кузнечное-1"</t>
  </si>
  <si>
    <t>0000-000</t>
  </si>
  <si>
    <t>Малахова Е.С.</t>
  </si>
  <si>
    <t>от 95 до 100</t>
  </si>
  <si>
    <t>не менее 1200</t>
  </si>
  <si>
    <t>Щебёночная подготовка.</t>
  </si>
  <si>
    <t>По полученным результатам лабораторных испытаний проба щебня св. 5 до 20 мм соответствует требованиям ГОСТ 8267-93 и требованиям рабочей документации. Проба щебня пригодна для устройства щебёночной подготовки.</t>
  </si>
  <si>
    <t>Щебень фр св. 5 до 20 мм</t>
  </si>
  <si>
    <t>М1200</t>
  </si>
  <si>
    <t>(15,3%)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</si>
</sst>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[$-F800]dddd\,\ mmmm\ dd\,\ yyyy"/>
  </numFmts>
  <fonts count="28" x14ac:knownFonts="1">
    <font>
      <sz val="10"/>
      <name val="Arial Cyr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name val="Times New Roman"/>
      <family val="1"/>
      <charset val="204"/>
    </font>
    <font>
      <sz val="6"/>
      <name val="Times New Roman"/>
      <family val="1"/>
      <charset val="204"/>
    </font>
    <font>
      <b/>
      <i/>
      <sz val="7"/>
      <name val="Times New Roman"/>
      <family val="1"/>
      <charset val="204"/>
    </font>
    <font>
      <sz val="10"/>
      <name val="Arial Cyr"/>
      <charset val="204"/>
    </font>
    <font>
      <b/>
      <sz val="16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4" fillId="0" borderId="0"/>
    <xf numFmtId="0" fontId="16" fillId="0" borderId="0"/>
  </cellStyleXfs>
  <cellXfs count="273">
    <xf numFmtId="0" fontId="0" fillId="0" borderId="0" xfId="0"/>
    <xf numFmtId="0" fontId="1" fillId="0" borderId="0" xfId="0" applyFont="1" applyBorder="1"/>
    <xf numFmtId="0" fontId="1" fillId="0" borderId="0" xfId="0" applyFont="1"/>
    <xf numFmtId="0" fontId="5" fillId="0" borderId="0" xfId="0" applyFont="1" applyBorder="1"/>
    <xf numFmtId="0" fontId="6" fillId="0" borderId="0" xfId="0" applyFont="1" applyBorder="1"/>
    <xf numFmtId="0" fontId="8" fillId="0" borderId="0" xfId="0" applyFont="1" applyBorder="1"/>
    <xf numFmtId="0" fontId="1" fillId="0" borderId="3" xfId="0" applyFont="1" applyBorder="1"/>
    <xf numFmtId="0" fontId="10" fillId="0" borderId="0" xfId="0" applyFont="1" applyBorder="1"/>
    <xf numFmtId="0" fontId="10" fillId="0" borderId="0" xfId="0" applyFont="1" applyBorder="1" applyAlignment="1">
      <alignment horizontal="center"/>
    </xf>
    <xf numFmtId="2" fontId="1" fillId="0" borderId="0" xfId="0" applyNumberFormat="1" applyFont="1" applyBorder="1"/>
    <xf numFmtId="2" fontId="1" fillId="0" borderId="0" xfId="0" applyNumberFormat="1" applyFont="1" applyFill="1" applyBorder="1"/>
    <xf numFmtId="1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165" fontId="6" fillId="0" borderId="0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1" fillId="0" borderId="0" xfId="0" applyFont="1" applyProtection="1"/>
    <xf numFmtId="0" fontId="6" fillId="0" borderId="0" xfId="0" applyFont="1" applyBorder="1" applyAlignment="1" applyProtection="1">
      <alignment horizontal="center" vertical="top" wrapText="1"/>
    </xf>
    <xf numFmtId="0" fontId="12" fillId="0" borderId="0" xfId="0" applyFont="1" applyBorder="1"/>
    <xf numFmtId="0" fontId="1" fillId="0" borderId="0" xfId="0" applyFont="1" applyBorder="1" applyProtection="1">
      <protection locked="0"/>
    </xf>
    <xf numFmtId="0" fontId="13" fillId="0" borderId="0" xfId="0" applyFont="1"/>
    <xf numFmtId="0" fontId="13" fillId="0" borderId="0" xfId="0" applyFont="1" applyBorder="1"/>
    <xf numFmtId="0" fontId="10" fillId="0" borderId="0" xfId="0" applyFont="1"/>
    <xf numFmtId="0" fontId="12" fillId="0" borderId="0" xfId="0" applyFont="1"/>
    <xf numFmtId="0" fontId="2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2" fillId="0" borderId="0" xfId="0" applyFont="1"/>
    <xf numFmtId="0" fontId="9" fillId="0" borderId="0" xfId="0" applyFont="1" applyBorder="1" applyAlignment="1">
      <alignment horizontal="center"/>
    </xf>
    <xf numFmtId="0" fontId="8" fillId="0" borderId="0" xfId="0" applyFont="1" applyBorder="1" applyAlignment="1">
      <alignment wrapText="1"/>
    </xf>
    <xf numFmtId="0" fontId="2" fillId="0" borderId="0" xfId="0" applyFont="1" applyBorder="1"/>
    <xf numFmtId="0" fontId="10" fillId="0" borderId="0" xfId="0" applyFont="1" applyBorder="1" applyAlignment="1">
      <alignment vertical="top"/>
    </xf>
    <xf numFmtId="0" fontId="1" fillId="0" borderId="1" xfId="0" applyFont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8" fillId="0" borderId="0" xfId="0" applyFont="1" applyBorder="1" applyAlignment="1">
      <alignment vertical="center" wrapText="1"/>
    </xf>
    <xf numFmtId="2" fontId="8" fillId="0" borderId="0" xfId="0" applyNumberFormat="1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0" fontId="17" fillId="0" borderId="0" xfId="2" applyFont="1" applyAlignment="1">
      <alignment vertical="center"/>
    </xf>
    <xf numFmtId="0" fontId="17" fillId="0" borderId="0" xfId="2" applyFont="1" applyBorder="1" applyAlignment="1">
      <alignment vertical="center"/>
    </xf>
    <xf numFmtId="0" fontId="19" fillId="0" borderId="0" xfId="2" applyFont="1" applyBorder="1" applyAlignment="1">
      <alignment vertical="center"/>
    </xf>
    <xf numFmtId="0" fontId="20" fillId="0" borderId="7" xfId="2" applyFont="1" applyBorder="1" applyAlignment="1">
      <alignment vertical="center"/>
    </xf>
    <xf numFmtId="0" fontId="20" fillId="0" borderId="0" xfId="2" applyFont="1" applyBorder="1" applyAlignment="1">
      <alignment vertical="center"/>
    </xf>
    <xf numFmtId="0" fontId="17" fillId="0" borderId="0" xfId="2" applyFont="1" applyBorder="1" applyAlignment="1">
      <alignment horizontal="center" vertical="center"/>
    </xf>
    <xf numFmtId="0" fontId="20" fillId="0" borderId="8" xfId="2" applyFont="1" applyBorder="1" applyAlignment="1">
      <alignment vertical="center"/>
    </xf>
    <xf numFmtId="0" fontId="19" fillId="0" borderId="0" xfId="2" applyFont="1" applyAlignment="1">
      <alignment vertical="center"/>
    </xf>
    <xf numFmtId="0" fontId="21" fillId="0" borderId="0" xfId="0" applyFont="1"/>
    <xf numFmtId="0" fontId="20" fillId="0" borderId="0" xfId="2" applyFont="1" applyBorder="1" applyAlignment="1">
      <alignment vertical="center" wrapText="1"/>
    </xf>
    <xf numFmtId="0" fontId="18" fillId="0" borderId="0" xfId="2" applyFont="1" applyBorder="1" applyAlignment="1">
      <alignment vertical="center"/>
    </xf>
    <xf numFmtId="0" fontId="17" fillId="0" borderId="9" xfId="2" applyFont="1" applyBorder="1" applyAlignment="1">
      <alignment vertical="center"/>
    </xf>
    <xf numFmtId="0" fontId="22" fillId="0" borderId="6" xfId="2" applyFont="1" applyBorder="1" applyAlignment="1">
      <alignment vertical="center" wrapText="1"/>
    </xf>
    <xf numFmtId="0" fontId="17" fillId="0" borderId="7" xfId="2" applyFont="1" applyBorder="1" applyAlignment="1">
      <alignment vertical="center"/>
    </xf>
    <xf numFmtId="0" fontId="22" fillId="0" borderId="8" xfId="2" applyFont="1" applyBorder="1" applyAlignment="1">
      <alignment vertical="center" wrapText="1"/>
    </xf>
    <xf numFmtId="0" fontId="24" fillId="0" borderId="0" xfId="2" applyFont="1" applyBorder="1" applyAlignment="1">
      <alignment horizontal="left" vertical="center"/>
    </xf>
    <xf numFmtId="0" fontId="24" fillId="0" borderId="7" xfId="2" applyNumberFormat="1" applyFont="1" applyBorder="1" applyAlignment="1">
      <alignment horizontal="left" vertical="center"/>
    </xf>
    <xf numFmtId="0" fontId="24" fillId="0" borderId="8" xfId="2" applyFont="1" applyBorder="1" applyAlignment="1">
      <alignment horizontal="right" vertical="center" wrapText="1"/>
    </xf>
    <xf numFmtId="0" fontId="24" fillId="0" borderId="8" xfId="2" applyFont="1" applyBorder="1" applyAlignment="1">
      <alignment vertical="center" wrapText="1"/>
    </xf>
    <xf numFmtId="0" fontId="17" fillId="0" borderId="11" xfId="2" applyFont="1" applyBorder="1" applyAlignment="1">
      <alignment vertical="center"/>
    </xf>
    <xf numFmtId="0" fontId="24" fillId="0" borderId="10" xfId="2" applyFont="1" applyBorder="1" applyAlignment="1">
      <alignment vertical="center" wrapText="1"/>
    </xf>
    <xf numFmtId="0" fontId="0" fillId="0" borderId="2" xfId="0" applyFont="1" applyBorder="1" applyAlignment="1"/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2" applyFont="1" applyFill="1" applyAlignment="1"/>
    <xf numFmtId="0" fontId="11" fillId="0" borderId="0" xfId="2" applyFont="1"/>
    <xf numFmtId="0" fontId="1" fillId="0" borderId="0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1" fillId="0" borderId="0" xfId="2" applyFont="1" applyFill="1" applyBorder="1" applyAlignment="1"/>
    <xf numFmtId="0" fontId="11" fillId="0" borderId="0" xfId="2" applyFont="1" applyBorder="1"/>
    <xf numFmtId="0" fontId="0" fillId="0" borderId="0" xfId="0" applyBorder="1"/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0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top"/>
    </xf>
    <xf numFmtId="0" fontId="1" fillId="0" borderId="0" xfId="0" applyFont="1" applyBorder="1" applyAlignment="1">
      <alignment vertical="top"/>
    </xf>
    <xf numFmtId="0" fontId="0" fillId="0" borderId="0" xfId="0" applyFont="1" applyBorder="1" applyAlignment="1"/>
    <xf numFmtId="0" fontId="17" fillId="0" borderId="0" xfId="0" applyFont="1"/>
    <xf numFmtId="0" fontId="17" fillId="0" borderId="12" xfId="0" applyFont="1" applyBorder="1" applyAlignment="1">
      <alignment horizontal="center" vertical="center" textRotation="90" wrapText="1"/>
    </xf>
    <xf numFmtId="164" fontId="17" fillId="0" borderId="12" xfId="0" applyNumberFormat="1" applyFont="1" applyBorder="1" applyAlignment="1">
      <alignment horizontal="center" vertical="center" textRotation="90"/>
    </xf>
    <xf numFmtId="164" fontId="17" fillId="0" borderId="12" xfId="0" applyNumberFormat="1" applyFont="1" applyBorder="1" applyAlignment="1">
      <alignment horizontal="center" vertical="center" textRotation="90" wrapText="1"/>
    </xf>
    <xf numFmtId="2" fontId="17" fillId="0" borderId="12" xfId="0" applyNumberFormat="1" applyFont="1" applyBorder="1" applyAlignment="1">
      <alignment horizontal="center" vertical="center" textRotation="90" wrapText="1"/>
    </xf>
    <xf numFmtId="0" fontId="20" fillId="0" borderId="12" xfId="0" applyFont="1" applyBorder="1" applyAlignment="1">
      <alignment horizontal="center" vertical="center" textRotation="90"/>
    </xf>
    <xf numFmtId="0" fontId="20" fillId="0" borderId="12" xfId="0" applyFont="1" applyBorder="1" applyAlignment="1">
      <alignment horizontal="center" vertical="center" textRotation="90" wrapText="1"/>
    </xf>
    <xf numFmtId="0" fontId="17" fillId="0" borderId="12" xfId="0" applyFont="1" applyBorder="1" applyAlignment="1">
      <alignment horizontal="center"/>
    </xf>
    <xf numFmtId="0" fontId="17" fillId="0" borderId="12" xfId="0" applyFont="1" applyBorder="1" applyAlignment="1">
      <alignment horizontal="center" vertical="center"/>
    </xf>
    <xf numFmtId="14" fontId="27" fillId="0" borderId="12" xfId="0" applyNumberFormat="1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27" fillId="0" borderId="12" xfId="0" applyFont="1" applyBorder="1" applyAlignment="1">
      <alignment vertical="center" wrapText="1"/>
    </xf>
    <xf numFmtId="0" fontId="17" fillId="0" borderId="12" xfId="0" applyFont="1" applyBorder="1" applyAlignment="1">
      <alignment vertical="center" wrapText="1"/>
    </xf>
    <xf numFmtId="0" fontId="27" fillId="0" borderId="12" xfId="0" applyFont="1" applyBorder="1" applyAlignment="1">
      <alignment horizontal="center" vertical="center"/>
    </xf>
    <xf numFmtId="1" fontId="9" fillId="0" borderId="12" xfId="0" applyNumberFormat="1" applyFont="1" applyBorder="1" applyAlignment="1">
      <alignment horizontal="center" vertical="center"/>
    </xf>
    <xf numFmtId="2" fontId="9" fillId="0" borderId="12" xfId="0" applyNumberFormat="1" applyFont="1" applyBorder="1" applyAlignment="1">
      <alignment horizontal="center" vertical="center"/>
    </xf>
    <xf numFmtId="2" fontId="17" fillId="0" borderId="12" xfId="0" applyNumberFormat="1" applyFont="1" applyBorder="1" applyAlignment="1">
      <alignment horizontal="center"/>
    </xf>
    <xf numFmtId="164" fontId="27" fillId="0" borderId="12" xfId="0" applyNumberFormat="1" applyFont="1" applyBorder="1" applyAlignment="1">
      <alignment horizontal="center" vertical="center" wrapText="1"/>
    </xf>
    <xf numFmtId="164" fontId="17" fillId="0" borderId="12" xfId="0" applyNumberFormat="1" applyFont="1" applyBorder="1" applyAlignment="1">
      <alignment horizontal="center" vertical="center"/>
    </xf>
    <xf numFmtId="0" fontId="20" fillId="0" borderId="12" xfId="0" applyFont="1" applyBorder="1" applyAlignment="1">
      <alignment vertical="center" wrapText="1"/>
    </xf>
    <xf numFmtId="2" fontId="27" fillId="0" borderId="12" xfId="0" applyNumberFormat="1" applyFont="1" applyBorder="1" applyAlignment="1">
      <alignment horizontal="center" vertical="center"/>
    </xf>
    <xf numFmtId="2" fontId="27" fillId="0" borderId="12" xfId="0" applyNumberFormat="1" applyFont="1" applyBorder="1" applyAlignment="1">
      <alignment horizontal="center" vertical="center" wrapText="1"/>
    </xf>
    <xf numFmtId="164" fontId="17" fillId="0" borderId="12" xfId="0" applyNumberFormat="1" applyFont="1" applyBorder="1" applyAlignment="1">
      <alignment horizontal="center"/>
    </xf>
    <xf numFmtId="0" fontId="27" fillId="0" borderId="12" xfId="0" applyFont="1" applyBorder="1" applyAlignment="1">
      <alignment horizontal="center"/>
    </xf>
    <xf numFmtId="164" fontId="27" fillId="0" borderId="12" xfId="0" applyNumberFormat="1" applyFont="1" applyBorder="1" applyAlignment="1">
      <alignment horizontal="center" vertical="center"/>
    </xf>
    <xf numFmtId="0" fontId="17" fillId="0" borderId="12" xfId="0" applyFont="1" applyBorder="1"/>
    <xf numFmtId="0" fontId="17" fillId="0" borderId="14" xfId="0" applyFont="1" applyBorder="1"/>
    <xf numFmtId="49" fontId="27" fillId="0" borderId="12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7" fillId="0" borderId="12" xfId="0" applyFont="1" applyBorder="1" applyAlignment="1">
      <alignment horizontal="center" vertical="center" wrapText="1"/>
    </xf>
    <xf numFmtId="1" fontId="17" fillId="0" borderId="12" xfId="0" applyNumberFormat="1" applyFont="1" applyBorder="1" applyAlignment="1">
      <alignment horizontal="center" vertical="center"/>
    </xf>
    <xf numFmtId="0" fontId="20" fillId="0" borderId="12" xfId="0" applyFont="1" applyBorder="1" applyAlignment="1">
      <alignment horizontal="right" vertical="center" wrapText="1"/>
    </xf>
    <xf numFmtId="0" fontId="21" fillId="0" borderId="0" xfId="2" applyNumberFormat="1" applyFont="1" applyBorder="1" applyAlignment="1">
      <alignment horizontal="left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27" fillId="0" borderId="12" xfId="0" applyFont="1" applyBorder="1" applyAlignment="1">
      <alignment vertical="center"/>
    </xf>
    <xf numFmtId="1" fontId="27" fillId="0" borderId="12" xfId="0" applyNumberFormat="1" applyFont="1" applyBorder="1" applyAlignment="1">
      <alignment horizontal="center" vertical="center"/>
    </xf>
    <xf numFmtId="0" fontId="27" fillId="0" borderId="12" xfId="0" applyNumberFormat="1" applyFont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/>
    </xf>
    <xf numFmtId="1" fontId="10" fillId="0" borderId="12" xfId="0" applyNumberFormat="1" applyFont="1" applyBorder="1" applyAlignment="1">
      <alignment horizontal="center" vertical="center"/>
    </xf>
    <xf numFmtId="2" fontId="10" fillId="0" borderId="1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1" fillId="0" borderId="5" xfId="0" applyNumberFormat="1" applyFont="1" applyBorder="1" applyAlignment="1">
      <alignment horizontal="center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" fillId="0" borderId="0" xfId="2" applyFont="1" applyFill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66" fontId="1" fillId="0" borderId="0" xfId="0" applyNumberFormat="1" applyFont="1" applyFill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center" wrapText="1"/>
    </xf>
    <xf numFmtId="49" fontId="4" fillId="0" borderId="1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 wrapText="1"/>
    </xf>
    <xf numFmtId="0" fontId="21" fillId="0" borderId="14" xfId="0" applyFont="1" applyFill="1" applyBorder="1" applyAlignment="1">
      <alignment horizontal="left" vertical="center" wrapText="1"/>
    </xf>
    <xf numFmtId="14" fontId="1" fillId="0" borderId="12" xfId="0" applyNumberFormat="1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2" fontId="10" fillId="0" borderId="4" xfId="0" applyNumberFormat="1" applyFont="1" applyFill="1" applyBorder="1" applyAlignment="1">
      <alignment horizontal="center" vertical="center"/>
    </xf>
    <xf numFmtId="2" fontId="10" fillId="0" borderId="3" xfId="0" applyNumberFormat="1" applyFont="1" applyFill="1" applyBorder="1" applyAlignment="1">
      <alignment horizontal="center" vertical="center"/>
    </xf>
    <xf numFmtId="2" fontId="10" fillId="0" borderId="5" xfId="0" applyNumberFormat="1" applyFont="1" applyFill="1" applyBorder="1" applyAlignment="1">
      <alignment horizontal="center" vertical="center"/>
    </xf>
    <xf numFmtId="0" fontId="1" fillId="0" borderId="4" xfId="0" applyFont="1" applyBorder="1" applyAlignment="1" applyProtection="1">
      <alignment horizontal="center" vertical="top" wrapText="1"/>
    </xf>
    <xf numFmtId="0" fontId="1" fillId="0" borderId="3" xfId="0" applyFont="1" applyBorder="1" applyAlignment="1" applyProtection="1">
      <alignment horizontal="center" vertical="top" wrapText="1"/>
    </xf>
    <xf numFmtId="0" fontId="1" fillId="0" borderId="5" xfId="0" applyFont="1" applyBorder="1" applyAlignment="1" applyProtection="1">
      <alignment horizontal="center" vertical="top" wrapText="1"/>
    </xf>
    <xf numFmtId="0" fontId="10" fillId="0" borderId="1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/>
    </xf>
    <xf numFmtId="164" fontId="1" fillId="0" borderId="12" xfId="0" applyNumberFormat="1" applyFont="1" applyFill="1" applyBorder="1" applyAlignment="1">
      <alignment horizontal="center" vertical="center"/>
    </xf>
    <xf numFmtId="1" fontId="10" fillId="0" borderId="12" xfId="0" applyNumberFormat="1" applyFont="1" applyFill="1" applyBorder="1" applyAlignment="1">
      <alignment horizontal="center" vertical="center"/>
    </xf>
    <xf numFmtId="164" fontId="10" fillId="0" borderId="12" xfId="0" applyNumberFormat="1" applyFont="1" applyBorder="1" applyAlignment="1">
      <alignment horizontal="left" indent="13"/>
    </xf>
    <xf numFmtId="164" fontId="10" fillId="0" borderId="12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1" fontId="1" fillId="0" borderId="4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14" fontId="1" fillId="0" borderId="0" xfId="0" applyNumberFormat="1" applyFont="1" applyBorder="1" applyAlignment="1">
      <alignment horizontal="left" vertical="center"/>
    </xf>
    <xf numFmtId="0" fontId="1" fillId="0" borderId="12" xfId="0" applyFont="1" applyBorder="1" applyAlignment="1">
      <alignment horizontal="center"/>
    </xf>
    <xf numFmtId="1" fontId="1" fillId="0" borderId="12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top"/>
    </xf>
    <xf numFmtId="0" fontId="1" fillId="0" borderId="0" xfId="2" applyFont="1" applyFill="1" applyBorder="1" applyAlignment="1">
      <alignment horizontal="left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6" fontId="1" fillId="0" borderId="0" xfId="0" applyNumberFormat="1" applyFont="1" applyFill="1" applyBorder="1" applyAlignment="1">
      <alignment horizontal="center" vertical="center"/>
    </xf>
    <xf numFmtId="2" fontId="1" fillId="0" borderId="3" xfId="0" applyNumberFormat="1" applyFont="1" applyBorder="1" applyAlignment="1">
      <alignment horizontal="left"/>
    </xf>
    <xf numFmtId="2" fontId="1" fillId="0" borderId="5" xfId="0" applyNumberFormat="1" applyFont="1" applyBorder="1" applyAlignment="1">
      <alignment horizontal="left"/>
    </xf>
    <xf numFmtId="0" fontId="1" fillId="0" borderId="4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2" fontId="1" fillId="0" borderId="12" xfId="0" applyNumberFormat="1" applyFont="1" applyBorder="1" applyAlignment="1">
      <alignment horizontal="center"/>
    </xf>
    <xf numFmtId="0" fontId="18" fillId="0" borderId="2" xfId="2" applyFont="1" applyBorder="1" applyAlignment="1">
      <alignment horizontal="center" vertical="center"/>
    </xf>
    <xf numFmtId="0" fontId="17" fillId="0" borderId="12" xfId="2" applyFont="1" applyBorder="1" applyAlignment="1">
      <alignment horizontal="center" vertical="center"/>
    </xf>
    <xf numFmtId="0" fontId="25" fillId="0" borderId="12" xfId="2" applyFont="1" applyBorder="1" applyAlignment="1">
      <alignment horizontal="center" vertical="center" wrapText="1"/>
    </xf>
    <xf numFmtId="0" fontId="20" fillId="0" borderId="12" xfId="2" applyFont="1" applyBorder="1" applyAlignment="1">
      <alignment horizontal="center" vertical="center" wrapText="1"/>
    </xf>
    <xf numFmtId="0" fontId="20" fillId="0" borderId="12" xfId="2" applyFont="1" applyBorder="1" applyAlignment="1">
      <alignment horizontal="center" vertical="center"/>
    </xf>
    <xf numFmtId="0" fontId="23" fillId="0" borderId="12" xfId="2" applyFont="1" applyBorder="1" applyAlignment="1">
      <alignment horizontal="center" vertical="center" wrapText="1"/>
    </xf>
    <xf numFmtId="0" fontId="18" fillId="0" borderId="12" xfId="2" applyFont="1" applyBorder="1" applyAlignment="1">
      <alignment horizontal="left" vertical="center"/>
    </xf>
    <xf numFmtId="0" fontId="20" fillId="0" borderId="12" xfId="2" applyFont="1" applyBorder="1" applyAlignment="1">
      <alignment horizontal="left" vertical="center" wrapText="1"/>
    </xf>
    <xf numFmtId="0" fontId="20" fillId="0" borderId="12" xfId="2" applyFont="1" applyBorder="1" applyAlignment="1">
      <alignment horizontal="left" vertical="center"/>
    </xf>
    <xf numFmtId="14" fontId="20" fillId="0" borderId="12" xfId="2" applyNumberFormat="1" applyFont="1" applyBorder="1" applyAlignment="1">
      <alignment horizontal="left" vertical="center"/>
    </xf>
    <xf numFmtId="0" fontId="18" fillId="0" borderId="4" xfId="2" applyFont="1" applyBorder="1" applyAlignment="1">
      <alignment horizontal="left" vertical="center"/>
    </xf>
    <xf numFmtId="0" fontId="17" fillId="0" borderId="12" xfId="2" applyFont="1" applyBorder="1" applyAlignment="1">
      <alignment horizontal="left" vertical="center"/>
    </xf>
    <xf numFmtId="0" fontId="18" fillId="0" borderId="3" xfId="2" applyFont="1" applyBorder="1" applyAlignment="1">
      <alignment horizontal="left" vertical="center"/>
    </xf>
    <xf numFmtId="0" fontId="18" fillId="0" borderId="5" xfId="2" applyFont="1" applyBorder="1" applyAlignment="1">
      <alignment horizontal="left" vertical="center"/>
    </xf>
    <xf numFmtId="0" fontId="21" fillId="0" borderId="4" xfId="2" applyFont="1" applyBorder="1" applyAlignment="1">
      <alignment horizontal="left" vertical="center"/>
    </xf>
    <xf numFmtId="0" fontId="21" fillId="0" borderId="3" xfId="2" applyFont="1" applyBorder="1" applyAlignment="1">
      <alignment horizontal="left" vertical="center"/>
    </xf>
    <xf numFmtId="0" fontId="21" fillId="0" borderId="5" xfId="2" applyFont="1" applyBorder="1" applyAlignment="1">
      <alignment horizontal="left" vertical="center"/>
    </xf>
    <xf numFmtId="0" fontId="18" fillId="0" borderId="12" xfId="2" applyFont="1" applyBorder="1" applyAlignment="1">
      <alignment horizontal="left" vertical="center" wrapText="1"/>
    </xf>
    <xf numFmtId="0" fontId="18" fillId="0" borderId="4" xfId="2" applyFont="1" applyBorder="1" applyAlignment="1">
      <alignment horizontal="left" vertical="center" wrapText="1"/>
    </xf>
    <xf numFmtId="0" fontId="19" fillId="0" borderId="12" xfId="2" applyFont="1" applyBorder="1" applyAlignment="1">
      <alignment horizontal="left" vertical="center"/>
    </xf>
    <xf numFmtId="0" fontId="19" fillId="0" borderId="13" xfId="2" applyFont="1" applyBorder="1" applyAlignment="1">
      <alignment horizontal="left" vertical="center"/>
    </xf>
    <xf numFmtId="0" fontId="19" fillId="0" borderId="4" xfId="2" applyFont="1" applyBorder="1" applyAlignment="1">
      <alignment horizontal="left" vertical="center"/>
    </xf>
    <xf numFmtId="0" fontId="19" fillId="0" borderId="3" xfId="2" applyFont="1" applyBorder="1" applyAlignment="1">
      <alignment horizontal="left" vertical="center"/>
    </xf>
    <xf numFmtId="0" fontId="19" fillId="0" borderId="5" xfId="2" applyFont="1" applyBorder="1" applyAlignment="1">
      <alignment horizontal="left" vertical="center"/>
    </xf>
    <xf numFmtId="0" fontId="18" fillId="0" borderId="12" xfId="2" applyFont="1" applyBorder="1" applyAlignment="1">
      <alignment horizontal="center" vertical="center"/>
    </xf>
    <xf numFmtId="0" fontId="17" fillId="0" borderId="12" xfId="2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textRotation="90" wrapText="1"/>
    </xf>
    <xf numFmtId="0" fontId="17" fillId="0" borderId="2" xfId="0" applyFont="1" applyBorder="1" applyAlignment="1">
      <alignment horizontal="center"/>
    </xf>
    <xf numFmtId="0" fontId="17" fillId="0" borderId="2" xfId="0" applyFont="1" applyBorder="1" applyAlignment="1">
      <alignment horizontal="right"/>
    </xf>
    <xf numFmtId="2" fontId="17" fillId="0" borderId="12" xfId="0" applyNumberFormat="1" applyFont="1" applyBorder="1" applyAlignment="1">
      <alignment horizontal="center" vertical="center" textRotation="90" wrapText="1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 textRotation="90" wrapText="1"/>
    </xf>
    <xf numFmtId="0" fontId="17" fillId="0" borderId="14" xfId="0" applyFont="1" applyBorder="1" applyAlignment="1">
      <alignment horizontal="center" vertical="center" textRotation="90" wrapText="1"/>
    </xf>
    <xf numFmtId="0" fontId="17" fillId="0" borderId="12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3" xfId="1"/>
  </cellStyles>
  <dxfs count="1">
    <dxf>
      <font>
        <b/>
        <i val="0"/>
        <strike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</xdr:row>
      <xdr:rowOff>190500</xdr:rowOff>
    </xdr:from>
    <xdr:to>
      <xdr:col>2</xdr:col>
      <xdr:colOff>328522</xdr:colOff>
      <xdr:row>9</xdr:row>
      <xdr:rowOff>28575</xdr:rowOff>
    </xdr:to>
    <xdr:pic>
      <xdr:nvPicPr>
        <xdr:cNvPr id="3" name="Рисунок 2" descr="911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1147672" cy="1381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14941</xdr:colOff>
      <xdr:row>1</xdr:row>
      <xdr:rowOff>100854</xdr:rowOff>
    </xdr:from>
    <xdr:to>
      <xdr:col>1</xdr:col>
      <xdr:colOff>555856</xdr:colOff>
      <xdr:row>6</xdr:row>
      <xdr:rowOff>25253</xdr:rowOff>
    </xdr:to>
    <xdr:pic>
      <xdr:nvPicPr>
        <xdr:cNvPr id="2" name="Рисунок 1" descr="911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41" y="262779"/>
          <a:ext cx="1131465" cy="7340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7;&#1059;911/!&#1054;&#1073;&#1098;&#1077;&#1082;&#1090;&#1099;%20&#1089;&#1090;&#1088;&#1086;&#1080;&#1090;&#1077;&#1083;&#1100;&#1089;&#1090;&#1074;&#1072;/&#1051;&#1072;&#1073;&#1086;&#1088;&#1072;&#1090;&#1086;&#1088;&#1080;&#1103;/!&#1051;&#1072;&#1073;&#1086;&#1088;&#1072;&#1090;&#1086;&#1088;&#1080;&#1103;_&#1052;-3/&#1055;&#1088;&#1086;&#1090;&#1086;&#1082;&#1086;&#1083;&#1099;%20&#1080;&#1089;&#1087;&#1099;&#1090;&#1072;&#1085;&#1080;&#1081;/&#1046;&#1091;&#1088;&#105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">
          <cell r="A1">
            <v>45566</v>
          </cell>
          <cell r="B1" t="str">
            <v xml:space="preserve">+16℃; </v>
          </cell>
          <cell r="C1" t="str">
            <v>Ясно</v>
          </cell>
        </row>
        <row r="2">
          <cell r="A2">
            <v>45567</v>
          </cell>
          <cell r="B2" t="str">
            <v xml:space="preserve">+15℃; </v>
          </cell>
          <cell r="C2" t="str">
            <v>Ясно</v>
          </cell>
        </row>
        <row r="3">
          <cell r="A3">
            <v>45568</v>
          </cell>
          <cell r="B3" t="str">
            <v xml:space="preserve">+19℃; </v>
          </cell>
          <cell r="C3" t="str">
            <v>Ясно</v>
          </cell>
        </row>
        <row r="4">
          <cell r="A4">
            <v>45569</v>
          </cell>
          <cell r="B4" t="str">
            <v xml:space="preserve">+10℃; </v>
          </cell>
          <cell r="C4" t="str">
            <v>Пасмурно</v>
          </cell>
        </row>
        <row r="5">
          <cell r="A5">
            <v>45570</v>
          </cell>
          <cell r="B5" t="str">
            <v xml:space="preserve">+10℃; </v>
          </cell>
          <cell r="C5" t="str">
            <v>Облачно</v>
          </cell>
        </row>
        <row r="6">
          <cell r="A6">
            <v>45571</v>
          </cell>
          <cell r="B6" t="str">
            <v xml:space="preserve">+7℃; </v>
          </cell>
          <cell r="C6" t="str">
            <v>Пасмурно</v>
          </cell>
        </row>
        <row r="7">
          <cell r="A7">
            <v>45572</v>
          </cell>
          <cell r="B7" t="str">
            <v xml:space="preserve">+8℃; </v>
          </cell>
          <cell r="C7" t="str">
            <v>Пасмурно</v>
          </cell>
        </row>
        <row r="8">
          <cell r="A8">
            <v>45573</v>
          </cell>
          <cell r="B8" t="str">
            <v xml:space="preserve">+4℃; </v>
          </cell>
          <cell r="C8" t="str">
            <v>Пасмурно</v>
          </cell>
        </row>
        <row r="9">
          <cell r="A9">
            <v>45574</v>
          </cell>
          <cell r="B9" t="str">
            <v xml:space="preserve">+6℃; </v>
          </cell>
          <cell r="C9" t="str">
            <v>Пасмурно</v>
          </cell>
        </row>
        <row r="10">
          <cell r="A10">
            <v>45575</v>
          </cell>
          <cell r="B10" t="str">
            <v xml:space="preserve">+8℃; </v>
          </cell>
          <cell r="C10" t="str">
            <v>Пасмурно</v>
          </cell>
        </row>
        <row r="11">
          <cell r="A11">
            <v>45576</v>
          </cell>
          <cell r="B11" t="str">
            <v xml:space="preserve">+8℃; </v>
          </cell>
          <cell r="C11" t="str">
            <v>Облачно</v>
          </cell>
        </row>
        <row r="12">
          <cell r="A12">
            <v>45577</v>
          </cell>
          <cell r="B12" t="str">
            <v xml:space="preserve">+6℃; </v>
          </cell>
          <cell r="C12" t="str">
            <v>Облачно</v>
          </cell>
        </row>
        <row r="13">
          <cell r="A13">
            <v>45578</v>
          </cell>
          <cell r="B13" t="str">
            <v xml:space="preserve">+2℃; </v>
          </cell>
          <cell r="C13" t="str">
            <v>Пасмурно</v>
          </cell>
        </row>
        <row r="14">
          <cell r="A14">
            <v>45579</v>
          </cell>
          <cell r="B14" t="str">
            <v xml:space="preserve">+3℃; </v>
          </cell>
          <cell r="C14" t="str">
            <v>Дождь</v>
          </cell>
        </row>
        <row r="15">
          <cell r="A15">
            <v>45580</v>
          </cell>
          <cell r="B15" t="str">
            <v xml:space="preserve">+3℃; </v>
          </cell>
          <cell r="C15" t="str">
            <v>Пасмурно</v>
          </cell>
        </row>
        <row r="16">
          <cell r="A16">
            <v>45581</v>
          </cell>
          <cell r="B16" t="str">
            <v xml:space="preserve">+6℃; </v>
          </cell>
          <cell r="C16" t="str">
            <v>Облачно</v>
          </cell>
        </row>
        <row r="17">
          <cell r="A17">
            <v>45582</v>
          </cell>
          <cell r="B17" t="str">
            <v xml:space="preserve">+2℃; </v>
          </cell>
          <cell r="C17" t="str">
            <v>Облачно</v>
          </cell>
        </row>
        <row r="18">
          <cell r="A18">
            <v>45583</v>
          </cell>
          <cell r="B18" t="str">
            <v xml:space="preserve">+3℃; </v>
          </cell>
          <cell r="C18" t="str">
            <v>Облачно</v>
          </cell>
        </row>
        <row r="19">
          <cell r="A19">
            <v>45584</v>
          </cell>
          <cell r="B19" t="str">
            <v xml:space="preserve">+4℃; </v>
          </cell>
          <cell r="C19" t="str">
            <v>Малооблачно</v>
          </cell>
        </row>
        <row r="20">
          <cell r="A20">
            <v>45585</v>
          </cell>
          <cell r="B20" t="str">
            <v xml:space="preserve">+5℃; </v>
          </cell>
          <cell r="C20" t="str">
            <v>Малооблачно</v>
          </cell>
        </row>
        <row r="21">
          <cell r="A21">
            <v>45586</v>
          </cell>
          <cell r="B21" t="str">
            <v xml:space="preserve">+4℃; </v>
          </cell>
          <cell r="C21" t="str">
            <v>Облачно</v>
          </cell>
        </row>
        <row r="22">
          <cell r="A22">
            <v>45587</v>
          </cell>
          <cell r="B22" t="str">
            <v xml:space="preserve">+5℃; </v>
          </cell>
          <cell r="C22" t="str">
            <v>Облачно</v>
          </cell>
        </row>
        <row r="23">
          <cell r="A23">
            <v>45588</v>
          </cell>
          <cell r="B23" t="str">
            <v xml:space="preserve">+4℃; </v>
          </cell>
          <cell r="C23" t="str">
            <v>Пасмурно</v>
          </cell>
        </row>
        <row r="24">
          <cell r="A24">
            <v>45589</v>
          </cell>
          <cell r="B24" t="str">
            <v xml:space="preserve">+4℃; </v>
          </cell>
          <cell r="C24" t="str">
            <v>Облачно</v>
          </cell>
        </row>
        <row r="25">
          <cell r="A25">
            <v>45590</v>
          </cell>
          <cell r="B25" t="str">
            <v xml:space="preserve">+3℃; </v>
          </cell>
          <cell r="C25" t="str">
            <v>Пасмурно</v>
          </cell>
        </row>
        <row r="26">
          <cell r="A26">
            <v>45591</v>
          </cell>
          <cell r="B26" t="str">
            <v xml:space="preserve">+4℃; </v>
          </cell>
          <cell r="C26" t="str">
            <v>Облачно</v>
          </cell>
        </row>
        <row r="27">
          <cell r="A27">
            <v>45592</v>
          </cell>
          <cell r="B27" t="str">
            <v xml:space="preserve">+4℃; </v>
          </cell>
          <cell r="C27" t="str">
            <v>Пасмурно</v>
          </cell>
        </row>
        <row r="28">
          <cell r="A28">
            <v>45593</v>
          </cell>
          <cell r="B28" t="str">
            <v xml:space="preserve">+3℃; </v>
          </cell>
          <cell r="C28" t="str">
            <v>Пасмурно</v>
          </cell>
        </row>
        <row r="29">
          <cell r="A29">
            <v>45594</v>
          </cell>
          <cell r="B29" t="str">
            <v xml:space="preserve">+3℃; </v>
          </cell>
          <cell r="C29" t="str">
            <v>Облачно</v>
          </cell>
        </row>
        <row r="30">
          <cell r="A30">
            <v>45595</v>
          </cell>
          <cell r="B30" t="str">
            <v xml:space="preserve">+2℃; </v>
          </cell>
          <cell r="C30" t="str">
            <v>Пасмурно</v>
          </cell>
        </row>
        <row r="31">
          <cell r="A31">
            <v>45596</v>
          </cell>
          <cell r="B31" t="str">
            <v xml:space="preserve">+4℃; </v>
          </cell>
          <cell r="C31" t="str">
            <v>Пасмурно</v>
          </cell>
        </row>
        <row r="32">
          <cell r="A32">
            <v>45597</v>
          </cell>
          <cell r="B32" t="str">
            <v xml:space="preserve">+4℃; </v>
          </cell>
          <cell r="C32" t="str">
            <v>Облачно</v>
          </cell>
        </row>
        <row r="33">
          <cell r="A33">
            <v>45598</v>
          </cell>
          <cell r="B33" t="str">
            <v xml:space="preserve">+2℃; </v>
          </cell>
          <cell r="C33" t="str">
            <v>Пасмурно</v>
          </cell>
        </row>
        <row r="34">
          <cell r="A34">
            <v>45599</v>
          </cell>
          <cell r="B34" t="str">
            <v xml:space="preserve">+2℃; </v>
          </cell>
          <cell r="C34" t="str">
            <v>Облачно</v>
          </cell>
        </row>
        <row r="35">
          <cell r="A35">
            <v>45600</v>
          </cell>
          <cell r="B35" t="str">
            <v xml:space="preserve">0℃; </v>
          </cell>
          <cell r="C35" t="str">
            <v>Пасмурно</v>
          </cell>
        </row>
        <row r="36">
          <cell r="A36">
            <v>45601</v>
          </cell>
          <cell r="B36" t="str">
            <v xml:space="preserve">0℃; </v>
          </cell>
          <cell r="C36" t="str">
            <v>Пасмурно</v>
          </cell>
        </row>
        <row r="37">
          <cell r="A37">
            <v>45602</v>
          </cell>
          <cell r="B37" t="str">
            <v xml:space="preserve">+4℃; </v>
          </cell>
          <cell r="C37" t="str">
            <v>Облачно</v>
          </cell>
        </row>
        <row r="38">
          <cell r="A38">
            <v>45603</v>
          </cell>
          <cell r="B38" t="str">
            <v xml:space="preserve">+6℃; </v>
          </cell>
          <cell r="C38" t="str">
            <v>Облачно</v>
          </cell>
        </row>
        <row r="39">
          <cell r="A39">
            <v>45604</v>
          </cell>
          <cell r="B39" t="str">
            <v xml:space="preserve">+7℃; </v>
          </cell>
          <cell r="C39" t="str">
            <v>Облачно</v>
          </cell>
        </row>
        <row r="40">
          <cell r="A40">
            <v>45605</v>
          </cell>
          <cell r="B40" t="str">
            <v xml:space="preserve">+8℃; </v>
          </cell>
          <cell r="C40" t="str">
            <v>Пасмурно</v>
          </cell>
        </row>
        <row r="41">
          <cell r="A41">
            <v>45606</v>
          </cell>
          <cell r="B41" t="str">
            <v xml:space="preserve">+7℃; </v>
          </cell>
          <cell r="C41" t="str">
            <v>Облачно</v>
          </cell>
        </row>
        <row r="42">
          <cell r="A42">
            <v>45607</v>
          </cell>
          <cell r="B42" t="str">
            <v xml:space="preserve">+5℃; </v>
          </cell>
          <cell r="C42" t="str">
            <v>Пасмурно</v>
          </cell>
        </row>
        <row r="43">
          <cell r="A43">
            <v>45608</v>
          </cell>
          <cell r="B43" t="str">
            <v xml:space="preserve">+3℃; </v>
          </cell>
          <cell r="C43" t="str">
            <v>Облачно</v>
          </cell>
        </row>
        <row r="44">
          <cell r="A44">
            <v>45609</v>
          </cell>
          <cell r="B44" t="str">
            <v xml:space="preserve">+4℃; </v>
          </cell>
          <cell r="C44" t="str">
            <v>Пасмурно</v>
          </cell>
        </row>
        <row r="45">
          <cell r="A45">
            <v>45610</v>
          </cell>
          <cell r="B45" t="str">
            <v xml:space="preserve">+2℃; </v>
          </cell>
          <cell r="C45" t="str">
            <v>Пасмурно</v>
          </cell>
        </row>
        <row r="46">
          <cell r="A46">
            <v>45611</v>
          </cell>
          <cell r="B46" t="str">
            <v xml:space="preserve">+1℃; </v>
          </cell>
          <cell r="C46" t="str">
            <v>Облачно</v>
          </cell>
        </row>
        <row r="47">
          <cell r="A47">
            <v>45612</v>
          </cell>
          <cell r="B47" t="str">
            <v xml:space="preserve">0℃; </v>
          </cell>
          <cell r="C47" t="str">
            <v>Пасмурно</v>
          </cell>
        </row>
        <row r="48">
          <cell r="A48">
            <v>45613</v>
          </cell>
          <cell r="B48" t="str">
            <v xml:space="preserve">0℃; </v>
          </cell>
          <cell r="C48" t="str">
            <v>Пасмурно</v>
          </cell>
        </row>
        <row r="49">
          <cell r="A49">
            <v>45614</v>
          </cell>
          <cell r="B49" t="str">
            <v xml:space="preserve">0℃; </v>
          </cell>
          <cell r="C49" t="str">
            <v>Облачно</v>
          </cell>
        </row>
        <row r="50">
          <cell r="A50">
            <v>45615</v>
          </cell>
          <cell r="B50" t="str">
            <v xml:space="preserve">+2℃; </v>
          </cell>
          <cell r="C50" t="str">
            <v>Пасмурно</v>
          </cell>
        </row>
        <row r="51">
          <cell r="A51">
            <v>45616</v>
          </cell>
          <cell r="B51" t="str">
            <v xml:space="preserve">+4℃; </v>
          </cell>
          <cell r="C51" t="str">
            <v>Пасмурно</v>
          </cell>
        </row>
        <row r="52">
          <cell r="A52">
            <v>45617</v>
          </cell>
          <cell r="B52" t="str">
            <v xml:space="preserve">+5℃; </v>
          </cell>
          <cell r="C52" t="str">
            <v>Пасмурно</v>
          </cell>
        </row>
        <row r="53">
          <cell r="A53">
            <v>45618</v>
          </cell>
          <cell r="B53" t="str">
            <v xml:space="preserve">+1℃; </v>
          </cell>
          <cell r="C53" t="str">
            <v>Малооблачно</v>
          </cell>
        </row>
        <row r="54">
          <cell r="A54">
            <v>45619</v>
          </cell>
          <cell r="B54" t="str">
            <v xml:space="preserve">+2℃; </v>
          </cell>
          <cell r="C54" t="str">
            <v>Пасмурно</v>
          </cell>
        </row>
        <row r="55">
          <cell r="A55">
            <v>45620</v>
          </cell>
          <cell r="B55" t="str">
            <v xml:space="preserve">-1℃; </v>
          </cell>
          <cell r="C55" t="str">
            <v>Облачно</v>
          </cell>
        </row>
        <row r="56">
          <cell r="A56">
            <v>45621</v>
          </cell>
          <cell r="B56" t="str">
            <v xml:space="preserve">-2℃; </v>
          </cell>
          <cell r="C56" t="str">
            <v>Малооблачно</v>
          </cell>
        </row>
        <row r="57">
          <cell r="A57">
            <v>45622</v>
          </cell>
          <cell r="B57" t="str">
            <v xml:space="preserve">+1℃; </v>
          </cell>
          <cell r="C57" t="str">
            <v>Ясно</v>
          </cell>
        </row>
        <row r="58">
          <cell r="A58">
            <v>45623</v>
          </cell>
          <cell r="B58" t="str">
            <v xml:space="preserve">0℃; </v>
          </cell>
          <cell r="C58" t="str">
            <v>Облачно</v>
          </cell>
        </row>
        <row r="59">
          <cell r="A59">
            <v>45624</v>
          </cell>
          <cell r="B59" t="str">
            <v xml:space="preserve">0℃; </v>
          </cell>
          <cell r="C59" t="str">
            <v>Облачно</v>
          </cell>
        </row>
        <row r="60">
          <cell r="A60">
            <v>45625</v>
          </cell>
          <cell r="B60" t="str">
            <v xml:space="preserve">+1℃; </v>
          </cell>
          <cell r="C60" t="str">
            <v>Облачно</v>
          </cell>
        </row>
        <row r="61">
          <cell r="A61">
            <v>45626</v>
          </cell>
          <cell r="B61" t="str">
            <v xml:space="preserve">0℃; </v>
          </cell>
          <cell r="C61" t="str">
            <v>Облачно</v>
          </cell>
        </row>
        <row r="62">
          <cell r="A62">
            <v>45627</v>
          </cell>
          <cell r="B62" t="str">
            <v xml:space="preserve">+2℃; </v>
          </cell>
          <cell r="C62" t="str">
            <v>Облачно</v>
          </cell>
        </row>
        <row r="63">
          <cell r="A63">
            <v>45628</v>
          </cell>
          <cell r="B63" t="str">
            <v xml:space="preserve">0℃; </v>
          </cell>
          <cell r="C63" t="str">
            <v>Облачно</v>
          </cell>
        </row>
        <row r="64">
          <cell r="A64">
            <v>45629</v>
          </cell>
          <cell r="B64" t="str">
            <v xml:space="preserve">+1℃; </v>
          </cell>
          <cell r="C64" t="str">
            <v>Облачно</v>
          </cell>
        </row>
        <row r="65">
          <cell r="A65">
            <v>45630</v>
          </cell>
          <cell r="B65" t="str">
            <v xml:space="preserve">0℃; </v>
          </cell>
          <cell r="C65" t="str">
            <v>Облачно</v>
          </cell>
        </row>
        <row r="66">
          <cell r="A66">
            <v>45631</v>
          </cell>
          <cell r="B66" t="str">
            <v xml:space="preserve">-3℃; </v>
          </cell>
          <cell r="C66" t="str">
            <v>Малооблачно</v>
          </cell>
        </row>
        <row r="67">
          <cell r="A67">
            <v>45632</v>
          </cell>
          <cell r="B67" t="str">
            <v xml:space="preserve">-3℃; </v>
          </cell>
          <cell r="C67" t="str">
            <v>Облачно</v>
          </cell>
        </row>
        <row r="68">
          <cell r="A68">
            <v>45633</v>
          </cell>
          <cell r="B68" t="str">
            <v xml:space="preserve">-2℃; </v>
          </cell>
          <cell r="C68" t="str">
            <v>Пасмурно</v>
          </cell>
        </row>
        <row r="69">
          <cell r="A69">
            <v>45634</v>
          </cell>
          <cell r="B69" t="str">
            <v xml:space="preserve">-1℃; </v>
          </cell>
          <cell r="C69" t="str">
            <v>Пасмурно</v>
          </cell>
        </row>
        <row r="70">
          <cell r="A70">
            <v>45635</v>
          </cell>
          <cell r="B70" t="str">
            <v xml:space="preserve">0℃; </v>
          </cell>
          <cell r="C70" t="str">
            <v>Пасмурно</v>
          </cell>
        </row>
        <row r="71">
          <cell r="A71">
            <v>45636</v>
          </cell>
          <cell r="B71" t="str">
            <v xml:space="preserve">-1℃; </v>
          </cell>
          <cell r="C71" t="str">
            <v>Пасмурно</v>
          </cell>
        </row>
        <row r="72">
          <cell r="A72">
            <v>45637</v>
          </cell>
          <cell r="B72" t="str">
            <v xml:space="preserve">-1℃; </v>
          </cell>
          <cell r="C72" t="str">
            <v>Пасмурно</v>
          </cell>
        </row>
        <row r="73">
          <cell r="A73">
            <v>45638</v>
          </cell>
          <cell r="B73" t="str">
            <v xml:space="preserve">-2℃; </v>
          </cell>
          <cell r="C73" t="str">
            <v>Пасмурно</v>
          </cell>
        </row>
        <row r="74">
          <cell r="A74">
            <v>45639</v>
          </cell>
          <cell r="B74" t="str">
            <v xml:space="preserve">-2℃; </v>
          </cell>
          <cell r="C74" t="str">
            <v>Облачно</v>
          </cell>
        </row>
        <row r="75">
          <cell r="A75">
            <v>45640</v>
          </cell>
          <cell r="B75" t="str">
            <v xml:space="preserve">-5℃; </v>
          </cell>
          <cell r="C75" t="str">
            <v>Пасмурно</v>
          </cell>
        </row>
        <row r="76">
          <cell r="A76">
            <v>45641</v>
          </cell>
          <cell r="B76" t="str">
            <v xml:space="preserve">-2℃; </v>
          </cell>
          <cell r="C76" t="str">
            <v>Пасмурно</v>
          </cell>
        </row>
        <row r="77">
          <cell r="A77">
            <v>45642</v>
          </cell>
          <cell r="B77" t="str">
            <v xml:space="preserve">0℃; </v>
          </cell>
          <cell r="C77" t="str">
            <v>Пасмурно</v>
          </cell>
        </row>
        <row r="78">
          <cell r="A78">
            <v>45643</v>
          </cell>
          <cell r="B78" t="str">
            <v xml:space="preserve">+1℃; </v>
          </cell>
          <cell r="C78" t="str">
            <v>Пасмурно</v>
          </cell>
        </row>
        <row r="79">
          <cell r="A79">
            <v>45644</v>
          </cell>
          <cell r="B79" t="str">
            <v xml:space="preserve">-5℃; </v>
          </cell>
          <cell r="C79" t="str">
            <v>Облачно</v>
          </cell>
        </row>
        <row r="80">
          <cell r="A80">
            <v>45645</v>
          </cell>
          <cell r="B80" t="str">
            <v xml:space="preserve">-4℃; </v>
          </cell>
          <cell r="C80" t="str">
            <v>Пасмурно</v>
          </cell>
        </row>
        <row r="81">
          <cell r="A81">
            <v>45646</v>
          </cell>
          <cell r="B81" t="str">
            <v xml:space="preserve">+3℃; </v>
          </cell>
          <cell r="C81" t="str">
            <v>Пасмурно</v>
          </cell>
        </row>
        <row r="82">
          <cell r="A82">
            <v>45647</v>
          </cell>
          <cell r="B82" t="str">
            <v xml:space="preserve">+2℃; </v>
          </cell>
          <cell r="C82" t="str">
            <v>Облачно</v>
          </cell>
        </row>
        <row r="83">
          <cell r="A83">
            <v>45648</v>
          </cell>
          <cell r="B83" t="str">
            <v xml:space="preserve">-3℃; </v>
          </cell>
          <cell r="C83" t="str">
            <v>Пасмурно</v>
          </cell>
        </row>
        <row r="84">
          <cell r="A84">
            <v>45649</v>
          </cell>
          <cell r="B84" t="str">
            <v xml:space="preserve">-1℃; </v>
          </cell>
          <cell r="C84" t="str">
            <v>Пасмурно</v>
          </cell>
        </row>
        <row r="85">
          <cell r="A85">
            <v>45650</v>
          </cell>
          <cell r="B85" t="str">
            <v xml:space="preserve">+1℃; </v>
          </cell>
          <cell r="C85" t="str">
            <v>Пасмурно</v>
          </cell>
        </row>
        <row r="86">
          <cell r="A86">
            <v>45651</v>
          </cell>
          <cell r="B86" t="str">
            <v xml:space="preserve">0℃; </v>
          </cell>
          <cell r="C86" t="str">
            <v>Пасмурно</v>
          </cell>
        </row>
        <row r="87">
          <cell r="A87">
            <v>45652</v>
          </cell>
          <cell r="B87" t="str">
            <v xml:space="preserve">0℃; </v>
          </cell>
          <cell r="C87" t="str">
            <v>Пасмурно</v>
          </cell>
        </row>
        <row r="88">
          <cell r="A88">
            <v>45653</v>
          </cell>
          <cell r="B88" t="str">
            <v xml:space="preserve">+2℃; </v>
          </cell>
          <cell r="C88" t="str">
            <v>Пасмурно</v>
          </cell>
        </row>
        <row r="89">
          <cell r="A89">
            <v>45654</v>
          </cell>
          <cell r="B89" t="str">
            <v xml:space="preserve">+1℃; </v>
          </cell>
          <cell r="C89" t="str">
            <v>Пасмурно</v>
          </cell>
        </row>
        <row r="90">
          <cell r="A90">
            <v>45655</v>
          </cell>
          <cell r="B90" t="str">
            <v xml:space="preserve">-1℃; </v>
          </cell>
          <cell r="C90" t="str">
            <v>Облачно</v>
          </cell>
        </row>
        <row r="91">
          <cell r="A91">
            <v>45656</v>
          </cell>
          <cell r="B91" t="str">
            <v xml:space="preserve">-1℃; </v>
          </cell>
          <cell r="C91" t="str">
            <v>Пасмурно</v>
          </cell>
        </row>
        <row r="92">
          <cell r="A92">
            <v>45657</v>
          </cell>
          <cell r="B92" t="str">
            <v xml:space="preserve">-2℃; </v>
          </cell>
          <cell r="C92" t="str">
            <v>Пасмурно</v>
          </cell>
        </row>
        <row r="93">
          <cell r="A93">
            <v>45658</v>
          </cell>
          <cell r="B93" t="str">
            <v xml:space="preserve">-2℃; </v>
          </cell>
          <cell r="C93" t="str">
            <v>Пасмурно</v>
          </cell>
        </row>
        <row r="94">
          <cell r="A94">
            <v>45659</v>
          </cell>
          <cell r="B94" t="str">
            <v xml:space="preserve">+3℃; </v>
          </cell>
          <cell r="C94" t="str">
            <v>Пасмурно</v>
          </cell>
        </row>
        <row r="95">
          <cell r="A95">
            <v>45660</v>
          </cell>
          <cell r="B95" t="str">
            <v xml:space="preserve">-3℃; </v>
          </cell>
          <cell r="C95" t="str">
            <v>Малооблачно</v>
          </cell>
        </row>
        <row r="96">
          <cell r="A96">
            <v>45661</v>
          </cell>
          <cell r="B96" t="str">
            <v xml:space="preserve">-2℃; </v>
          </cell>
          <cell r="C96" t="str">
            <v>Облачно</v>
          </cell>
        </row>
        <row r="97">
          <cell r="A97">
            <v>45662</v>
          </cell>
          <cell r="B97" t="str">
            <v xml:space="preserve">-3℃; </v>
          </cell>
          <cell r="C97" t="str">
            <v>Облачно</v>
          </cell>
        </row>
        <row r="98">
          <cell r="A98">
            <v>45663</v>
          </cell>
          <cell r="B98" t="str">
            <v xml:space="preserve">-2℃; </v>
          </cell>
          <cell r="C98" t="str">
            <v>Облачно</v>
          </cell>
        </row>
        <row r="99">
          <cell r="A99">
            <v>45664</v>
          </cell>
          <cell r="B99" t="str">
            <v xml:space="preserve">+1℃; </v>
          </cell>
          <cell r="C99" t="str">
            <v>Пасмурно</v>
          </cell>
        </row>
        <row r="100">
          <cell r="A100">
            <v>45665</v>
          </cell>
          <cell r="B100" t="str">
            <v xml:space="preserve">+2℃; </v>
          </cell>
          <cell r="C100" t="str">
            <v>Пасмурно</v>
          </cell>
        </row>
        <row r="101">
          <cell r="A101">
            <v>45666</v>
          </cell>
          <cell r="B101" t="str">
            <v xml:space="preserve">0℃; </v>
          </cell>
          <cell r="C101" t="str">
            <v>Облачно</v>
          </cell>
        </row>
        <row r="102">
          <cell r="A102">
            <v>45667</v>
          </cell>
          <cell r="B102" t="str">
            <v xml:space="preserve">+2℃; </v>
          </cell>
          <cell r="C102" t="str">
            <v>Пасмурно</v>
          </cell>
        </row>
        <row r="103">
          <cell r="A103">
            <v>45668</v>
          </cell>
          <cell r="B103" t="str">
            <v xml:space="preserve">+4℃; </v>
          </cell>
          <cell r="C103" t="str">
            <v>Пасмурно</v>
          </cell>
        </row>
        <row r="104">
          <cell r="A104">
            <v>45669</v>
          </cell>
          <cell r="B104" t="str">
            <v xml:space="preserve">0℃; </v>
          </cell>
          <cell r="C104" t="str">
            <v>Облачно</v>
          </cell>
        </row>
        <row r="105">
          <cell r="A105">
            <v>45670</v>
          </cell>
          <cell r="B105" t="str">
            <v xml:space="preserve">-1℃; </v>
          </cell>
          <cell r="C105" t="str">
            <v>Облачно</v>
          </cell>
        </row>
        <row r="106">
          <cell r="A106">
            <v>45671</v>
          </cell>
          <cell r="B106" t="str">
            <v xml:space="preserve">-2℃; </v>
          </cell>
          <cell r="C106" t="str">
            <v>Пасмурно</v>
          </cell>
        </row>
        <row r="107">
          <cell r="A107">
            <v>45672</v>
          </cell>
          <cell r="B107" t="str">
            <v xml:space="preserve">+2℃; </v>
          </cell>
          <cell r="C107" t="str">
            <v>Пасмурно</v>
          </cell>
        </row>
        <row r="108">
          <cell r="A108">
            <v>45673</v>
          </cell>
          <cell r="B108" t="str">
            <v xml:space="preserve">+1℃; </v>
          </cell>
          <cell r="C108" t="str">
            <v>Пасмурно</v>
          </cell>
        </row>
        <row r="109">
          <cell r="A109">
            <v>45674</v>
          </cell>
          <cell r="B109" t="str">
            <v xml:space="preserve">+3℃; </v>
          </cell>
          <cell r="C109" t="str">
            <v>Пасмурно</v>
          </cell>
        </row>
        <row r="110">
          <cell r="A110">
            <v>45675</v>
          </cell>
          <cell r="B110" t="str">
            <v xml:space="preserve">+3℃; </v>
          </cell>
          <cell r="C110" t="str">
            <v>Пасмурно</v>
          </cell>
        </row>
        <row r="111">
          <cell r="A111">
            <v>45676</v>
          </cell>
          <cell r="B111" t="str">
            <v xml:space="preserve">+1℃; </v>
          </cell>
          <cell r="C111" t="str">
            <v>Малооблачно</v>
          </cell>
        </row>
        <row r="112">
          <cell r="A112">
            <v>45677</v>
          </cell>
          <cell r="B112" t="str">
            <v xml:space="preserve">+2℃; </v>
          </cell>
          <cell r="C112" t="str">
            <v>Пасмурно</v>
          </cell>
        </row>
        <row r="113">
          <cell r="A113">
            <v>45678</v>
          </cell>
          <cell r="B113" t="str">
            <v xml:space="preserve">-1℃; </v>
          </cell>
          <cell r="C113" t="str">
            <v>Пасмурно</v>
          </cell>
        </row>
        <row r="114">
          <cell r="A114">
            <v>45679</v>
          </cell>
          <cell r="B114" t="str">
            <v xml:space="preserve">-2℃; </v>
          </cell>
          <cell r="C114" t="str">
            <v>Пасмурно</v>
          </cell>
        </row>
        <row r="115">
          <cell r="A115">
            <v>45680</v>
          </cell>
          <cell r="B115" t="str">
            <v xml:space="preserve">-2℃; </v>
          </cell>
          <cell r="C115" t="str">
            <v>Пасмурно</v>
          </cell>
        </row>
        <row r="116">
          <cell r="A116">
            <v>45681</v>
          </cell>
          <cell r="B116" t="str">
            <v xml:space="preserve">-2℃; </v>
          </cell>
          <cell r="C116" t="str">
            <v>Пасмурно</v>
          </cell>
        </row>
        <row r="117">
          <cell r="A117">
            <v>45682</v>
          </cell>
          <cell r="B117" t="str">
            <v xml:space="preserve">+1℃; </v>
          </cell>
          <cell r="C117" t="str">
            <v>Пасмурно</v>
          </cell>
        </row>
        <row r="118">
          <cell r="A118">
            <v>45683</v>
          </cell>
          <cell r="B118" t="str">
            <v xml:space="preserve">+3℃; </v>
          </cell>
          <cell r="C118" t="str">
            <v>Пасмурно</v>
          </cell>
        </row>
        <row r="119">
          <cell r="A119">
            <v>45684</v>
          </cell>
          <cell r="B119" t="str">
            <v xml:space="preserve">+5℃; </v>
          </cell>
          <cell r="C119" t="str">
            <v>Пасмурно</v>
          </cell>
        </row>
        <row r="120">
          <cell r="A120">
            <v>45685</v>
          </cell>
          <cell r="B120" t="str">
            <v xml:space="preserve">+5℃; </v>
          </cell>
          <cell r="C120" t="str">
            <v>Пасмурно</v>
          </cell>
        </row>
        <row r="121">
          <cell r="A121">
            <v>45686</v>
          </cell>
          <cell r="B121" t="str">
            <v xml:space="preserve">+5℃; </v>
          </cell>
          <cell r="C121" t="str">
            <v>Пасмурно</v>
          </cell>
        </row>
        <row r="122">
          <cell r="A122">
            <v>45687</v>
          </cell>
          <cell r="B122" t="str">
            <v xml:space="preserve">+8℃; </v>
          </cell>
          <cell r="C122" t="str">
            <v>Пасмурно</v>
          </cell>
        </row>
        <row r="123">
          <cell r="A123">
            <v>45688</v>
          </cell>
          <cell r="B123" t="str">
            <v xml:space="preserve">+4℃; </v>
          </cell>
          <cell r="C123" t="str">
            <v>Пасмурно</v>
          </cell>
        </row>
        <row r="124">
          <cell r="A124">
            <v>45689</v>
          </cell>
          <cell r="B124" t="str">
            <v xml:space="preserve">+5℃; </v>
          </cell>
          <cell r="C124" t="str">
            <v>Пасмурно</v>
          </cell>
        </row>
        <row r="125">
          <cell r="A125">
            <v>45690</v>
          </cell>
          <cell r="B125" t="str">
            <v xml:space="preserve">+2℃; </v>
          </cell>
          <cell r="C125" t="str">
            <v>Пасмурно</v>
          </cell>
        </row>
        <row r="126">
          <cell r="A126">
            <v>45691</v>
          </cell>
          <cell r="B126" t="str">
            <v xml:space="preserve">0℃; </v>
          </cell>
          <cell r="C126" t="str">
            <v>Пасмурно</v>
          </cell>
        </row>
        <row r="127">
          <cell r="A127">
            <v>45692</v>
          </cell>
          <cell r="B127" t="str">
            <v xml:space="preserve">0℃; </v>
          </cell>
          <cell r="C127" t="str">
            <v>Пасмурно</v>
          </cell>
        </row>
        <row r="128">
          <cell r="A128">
            <v>45693</v>
          </cell>
          <cell r="B128" t="str">
            <v xml:space="preserve">-1℃; </v>
          </cell>
          <cell r="C128" t="str">
            <v>Пасмурно</v>
          </cell>
        </row>
        <row r="129">
          <cell r="A129">
            <v>45694</v>
          </cell>
          <cell r="B129" t="str">
            <v xml:space="preserve">0℃; </v>
          </cell>
          <cell r="C129" t="str">
            <v>Пасмурно</v>
          </cell>
        </row>
        <row r="130">
          <cell r="A130">
            <v>45695</v>
          </cell>
          <cell r="B130" t="str">
            <v xml:space="preserve">-3℃; </v>
          </cell>
          <cell r="C130" t="str">
            <v>Облачно</v>
          </cell>
        </row>
        <row r="131">
          <cell r="A131">
            <v>45696</v>
          </cell>
          <cell r="B131" t="str">
            <v xml:space="preserve">-4℃; </v>
          </cell>
          <cell r="C131" t="str">
            <v>Пасмурно</v>
          </cell>
        </row>
        <row r="132">
          <cell r="A132">
            <v>45697</v>
          </cell>
          <cell r="B132" t="str">
            <v xml:space="preserve">-3℃; </v>
          </cell>
          <cell r="C132" t="str">
            <v>Пасмурно</v>
          </cell>
        </row>
        <row r="133">
          <cell r="A133">
            <v>45698</v>
          </cell>
          <cell r="B133" t="str">
            <v xml:space="preserve">-4℃; </v>
          </cell>
          <cell r="C133" t="str">
            <v>Пасмурно</v>
          </cell>
        </row>
        <row r="134">
          <cell r="A134">
            <v>45699</v>
          </cell>
          <cell r="B134" t="str">
            <v xml:space="preserve">-3℃; </v>
          </cell>
          <cell r="C134" t="str">
            <v>Пасмурно</v>
          </cell>
        </row>
        <row r="135">
          <cell r="A135">
            <v>45700</v>
          </cell>
          <cell r="B135" t="str">
            <v xml:space="preserve">-2℃; </v>
          </cell>
          <cell r="C135" t="str">
            <v>Облачно</v>
          </cell>
        </row>
        <row r="136">
          <cell r="A136">
            <v>45701</v>
          </cell>
          <cell r="B136" t="str">
            <v xml:space="preserve">-2℃; </v>
          </cell>
          <cell r="C136" t="str">
            <v>Облачно</v>
          </cell>
        </row>
        <row r="137">
          <cell r="A137">
            <v>45702</v>
          </cell>
          <cell r="B137" t="str">
            <v xml:space="preserve">-3℃; </v>
          </cell>
          <cell r="C137" t="str">
            <v>Пасмурно</v>
          </cell>
        </row>
        <row r="138">
          <cell r="A138">
            <v>45703</v>
          </cell>
          <cell r="B138" t="str">
            <v xml:space="preserve">-4℃; </v>
          </cell>
          <cell r="C138" t="str">
            <v>Пасмурно</v>
          </cell>
        </row>
        <row r="139">
          <cell r="A139">
            <v>45704</v>
          </cell>
          <cell r="B139" t="str">
            <v xml:space="preserve">-8℃; </v>
          </cell>
          <cell r="C139" t="str">
            <v>Пасмурно</v>
          </cell>
        </row>
        <row r="140">
          <cell r="A140">
            <v>45705</v>
          </cell>
          <cell r="B140" t="str">
            <v xml:space="preserve">-7℃; </v>
          </cell>
          <cell r="C140" t="str">
            <v>Облачно</v>
          </cell>
        </row>
        <row r="141">
          <cell r="A141">
            <v>45706</v>
          </cell>
          <cell r="B141" t="str">
            <v xml:space="preserve">-6℃; </v>
          </cell>
          <cell r="C141" t="str">
            <v>Облачно</v>
          </cell>
        </row>
        <row r="142">
          <cell r="A142">
            <v>45707</v>
          </cell>
          <cell r="B142" t="str">
            <v xml:space="preserve">-5℃; </v>
          </cell>
          <cell r="C142" t="str">
            <v>Пасмурно</v>
          </cell>
        </row>
        <row r="143">
          <cell r="A143">
            <v>45708</v>
          </cell>
          <cell r="B143" t="str">
            <v xml:space="preserve">-5℃; </v>
          </cell>
          <cell r="C143" t="str">
            <v>Облачно</v>
          </cell>
        </row>
        <row r="144">
          <cell r="A144">
            <v>45709</v>
          </cell>
          <cell r="B144" t="str">
            <v xml:space="preserve">-4℃; </v>
          </cell>
          <cell r="C144" t="str">
            <v>Малооблачно</v>
          </cell>
        </row>
        <row r="145">
          <cell r="A145">
            <v>45710</v>
          </cell>
          <cell r="B145" t="str">
            <v xml:space="preserve">-3℃; </v>
          </cell>
          <cell r="C145" t="str">
            <v>Малооблачно</v>
          </cell>
        </row>
        <row r="146">
          <cell r="A146">
            <v>45711</v>
          </cell>
          <cell r="B146" t="str">
            <v xml:space="preserve">-4℃; </v>
          </cell>
          <cell r="C146" t="str">
            <v>Ясно</v>
          </cell>
        </row>
        <row r="147">
          <cell r="A147">
            <v>45712</v>
          </cell>
          <cell r="B147" t="str">
            <v xml:space="preserve">-5℃; </v>
          </cell>
          <cell r="C147" t="str">
            <v>Малооблачно</v>
          </cell>
        </row>
        <row r="148">
          <cell r="A148">
            <v>45713</v>
          </cell>
          <cell r="B148" t="str">
            <v xml:space="preserve">-3℃; </v>
          </cell>
          <cell r="C148" t="str">
            <v>Ясно</v>
          </cell>
        </row>
        <row r="149">
          <cell r="A149">
            <v>45714</v>
          </cell>
          <cell r="B149" t="str">
            <v xml:space="preserve">-1℃; </v>
          </cell>
          <cell r="C149" t="str">
            <v>Ясно</v>
          </cell>
        </row>
        <row r="150">
          <cell r="A150">
            <v>45715</v>
          </cell>
          <cell r="B150" t="str">
            <v xml:space="preserve">0℃; </v>
          </cell>
          <cell r="C150" t="str">
            <v>Ясно</v>
          </cell>
        </row>
        <row r="151">
          <cell r="A151">
            <v>45716</v>
          </cell>
          <cell r="B151" t="str">
            <v xml:space="preserve">+1℃; </v>
          </cell>
          <cell r="C151" t="str">
            <v>Ясно</v>
          </cell>
        </row>
        <row r="152">
          <cell r="A152">
            <v>45717</v>
          </cell>
          <cell r="B152" t="str">
            <v xml:space="preserve">+2℃; </v>
          </cell>
          <cell r="C152" t="str">
            <v>Малооблачно</v>
          </cell>
        </row>
        <row r="153">
          <cell r="A153">
            <v>45718</v>
          </cell>
          <cell r="B153" t="str">
            <v xml:space="preserve">+1℃; </v>
          </cell>
          <cell r="C153" t="str">
            <v>Пасмурно</v>
          </cell>
        </row>
        <row r="154">
          <cell r="A154">
            <v>45719</v>
          </cell>
          <cell r="B154" t="str">
            <v xml:space="preserve">+1℃; </v>
          </cell>
          <cell r="C154" t="str">
            <v>Пасмурно</v>
          </cell>
        </row>
        <row r="155">
          <cell r="A155">
            <v>45720</v>
          </cell>
          <cell r="B155" t="str">
            <v xml:space="preserve">+2℃; </v>
          </cell>
          <cell r="C155" t="str">
            <v>Пасмурно</v>
          </cell>
        </row>
        <row r="156">
          <cell r="A156">
            <v>45721</v>
          </cell>
          <cell r="B156" t="str">
            <v xml:space="preserve">+2℃; </v>
          </cell>
          <cell r="C156" t="str">
            <v>Пасмурно</v>
          </cell>
        </row>
        <row r="157">
          <cell r="A157">
            <v>45722</v>
          </cell>
          <cell r="B157" t="str">
            <v xml:space="preserve">+4℃; </v>
          </cell>
          <cell r="C157" t="str">
            <v>Пасмурно</v>
          </cell>
        </row>
        <row r="158">
          <cell r="A158">
            <v>45723</v>
          </cell>
          <cell r="B158" t="str">
            <v xml:space="preserve">+6℃; </v>
          </cell>
          <cell r="C158" t="str">
            <v>Пасмурно</v>
          </cell>
        </row>
        <row r="159">
          <cell r="A159">
            <v>45724</v>
          </cell>
          <cell r="B159" t="str">
            <v xml:space="preserve">+8℃; </v>
          </cell>
          <cell r="C159" t="str">
            <v>Ясно</v>
          </cell>
        </row>
        <row r="160">
          <cell r="A160">
            <v>45725</v>
          </cell>
          <cell r="B160" t="str">
            <v xml:space="preserve">+5℃; </v>
          </cell>
          <cell r="C160" t="str">
            <v>Пасмурно</v>
          </cell>
        </row>
        <row r="161">
          <cell r="A161">
            <v>45726</v>
          </cell>
        </row>
        <row r="162">
          <cell r="A162">
            <v>45727</v>
          </cell>
        </row>
        <row r="163">
          <cell r="A163">
            <v>45728</v>
          </cell>
        </row>
        <row r="164">
          <cell r="A164">
            <v>45729</v>
          </cell>
        </row>
        <row r="165">
          <cell r="A165">
            <v>45730</v>
          </cell>
        </row>
        <row r="166">
          <cell r="A166">
            <v>45731</v>
          </cell>
        </row>
        <row r="167">
          <cell r="A167">
            <v>45732</v>
          </cell>
        </row>
        <row r="168">
          <cell r="A168">
            <v>45733</v>
          </cell>
        </row>
        <row r="169">
          <cell r="A169">
            <v>45734</v>
          </cell>
        </row>
        <row r="170">
          <cell r="A170">
            <v>45735</v>
          </cell>
        </row>
        <row r="171">
          <cell r="A171">
            <v>45736</v>
          </cell>
        </row>
        <row r="172">
          <cell r="A172">
            <v>45737</v>
          </cell>
        </row>
        <row r="173">
          <cell r="A173">
            <v>45738</v>
          </cell>
        </row>
        <row r="174">
          <cell r="A174">
            <v>45739</v>
          </cell>
        </row>
        <row r="175">
          <cell r="A175">
            <v>45740</v>
          </cell>
        </row>
        <row r="176">
          <cell r="A176">
            <v>45741</v>
          </cell>
        </row>
        <row r="177">
          <cell r="A177">
            <v>45742</v>
          </cell>
        </row>
        <row r="178">
          <cell r="A178">
            <v>45743</v>
          </cell>
        </row>
        <row r="179">
          <cell r="A179">
            <v>45744</v>
          </cell>
        </row>
        <row r="180">
          <cell r="A180">
            <v>45745</v>
          </cell>
        </row>
        <row r="181">
          <cell r="A181">
            <v>45746</v>
          </cell>
        </row>
        <row r="182">
          <cell r="A182">
            <v>45747</v>
          </cell>
        </row>
        <row r="183">
          <cell r="A183">
            <v>45748</v>
          </cell>
        </row>
        <row r="184">
          <cell r="A184">
            <v>45749</v>
          </cell>
        </row>
        <row r="185">
          <cell r="A185">
            <v>45750</v>
          </cell>
        </row>
        <row r="186">
          <cell r="A186">
            <v>45751</v>
          </cell>
        </row>
        <row r="187">
          <cell r="A187">
            <v>45752</v>
          </cell>
        </row>
        <row r="188">
          <cell r="A188">
            <v>45753</v>
          </cell>
        </row>
        <row r="189">
          <cell r="A189">
            <v>45754</v>
          </cell>
        </row>
        <row r="190">
          <cell r="A190">
            <v>45755</v>
          </cell>
        </row>
        <row r="191">
          <cell r="A191">
            <v>45756</v>
          </cell>
        </row>
        <row r="192">
          <cell r="A192">
            <v>45757</v>
          </cell>
        </row>
        <row r="193">
          <cell r="A193">
            <v>45758</v>
          </cell>
        </row>
        <row r="194">
          <cell r="A194">
            <v>45759</v>
          </cell>
        </row>
        <row r="195">
          <cell r="A195">
            <v>45760</v>
          </cell>
        </row>
        <row r="196">
          <cell r="A196">
            <v>45761</v>
          </cell>
        </row>
        <row r="197">
          <cell r="A197">
            <v>45762</v>
          </cell>
        </row>
        <row r="198">
          <cell r="A198">
            <v>45763</v>
          </cell>
        </row>
        <row r="199">
          <cell r="A199">
            <v>45764</v>
          </cell>
        </row>
        <row r="200">
          <cell r="A200">
            <v>45765</v>
          </cell>
        </row>
        <row r="201">
          <cell r="A201">
            <v>45766</v>
          </cell>
        </row>
        <row r="202">
          <cell r="A202">
            <v>45767</v>
          </cell>
        </row>
        <row r="203">
          <cell r="A203">
            <v>45768</v>
          </cell>
        </row>
        <row r="204">
          <cell r="A204">
            <v>45769</v>
          </cell>
        </row>
        <row r="205">
          <cell r="A205">
            <v>45770</v>
          </cell>
        </row>
        <row r="206">
          <cell r="A206">
            <v>45771</v>
          </cell>
        </row>
        <row r="207">
          <cell r="A207">
            <v>45772</v>
          </cell>
        </row>
        <row r="208">
          <cell r="A208">
            <v>45773</v>
          </cell>
        </row>
        <row r="209">
          <cell r="A209">
            <v>45774</v>
          </cell>
        </row>
        <row r="210">
          <cell r="A210">
            <v>45775</v>
          </cell>
        </row>
        <row r="211">
          <cell r="A211">
            <v>45776</v>
          </cell>
        </row>
        <row r="212">
          <cell r="A212">
            <v>45777</v>
          </cell>
        </row>
        <row r="213">
          <cell r="A213">
            <v>45778</v>
          </cell>
        </row>
        <row r="214">
          <cell r="A214">
            <v>45779</v>
          </cell>
        </row>
        <row r="215">
          <cell r="A215">
            <v>45780</v>
          </cell>
        </row>
        <row r="216">
          <cell r="A216">
            <v>45781</v>
          </cell>
        </row>
        <row r="217">
          <cell r="A217">
            <v>45782</v>
          </cell>
        </row>
        <row r="218">
          <cell r="A218">
            <v>45783</v>
          </cell>
        </row>
        <row r="219">
          <cell r="A219">
            <v>45784</v>
          </cell>
        </row>
        <row r="220">
          <cell r="A220">
            <v>45785</v>
          </cell>
        </row>
        <row r="221">
          <cell r="A221">
            <v>45786</v>
          </cell>
        </row>
        <row r="222">
          <cell r="A222">
            <v>45787</v>
          </cell>
        </row>
        <row r="223">
          <cell r="A223">
            <v>45788</v>
          </cell>
        </row>
        <row r="224">
          <cell r="A224">
            <v>45789</v>
          </cell>
        </row>
        <row r="225">
          <cell r="A225">
            <v>45790</v>
          </cell>
        </row>
        <row r="226">
          <cell r="A226">
            <v>45791</v>
          </cell>
        </row>
        <row r="227">
          <cell r="A227">
            <v>45792</v>
          </cell>
        </row>
        <row r="228">
          <cell r="A228">
            <v>45793</v>
          </cell>
        </row>
        <row r="229">
          <cell r="A229">
            <v>45794</v>
          </cell>
        </row>
        <row r="230">
          <cell r="A230">
            <v>45795</v>
          </cell>
        </row>
        <row r="231">
          <cell r="A231">
            <v>45796</v>
          </cell>
        </row>
        <row r="232">
          <cell r="A232">
            <v>45797</v>
          </cell>
        </row>
        <row r="233">
          <cell r="A233">
            <v>45798</v>
          </cell>
        </row>
        <row r="234">
          <cell r="A234">
            <v>45799</v>
          </cell>
        </row>
        <row r="235">
          <cell r="A235">
            <v>45800</v>
          </cell>
        </row>
        <row r="236">
          <cell r="A236">
            <v>45801</v>
          </cell>
        </row>
        <row r="237">
          <cell r="A237">
            <v>45802</v>
          </cell>
        </row>
        <row r="238">
          <cell r="A238">
            <v>45803</v>
          </cell>
        </row>
        <row r="239">
          <cell r="A239">
            <v>45804</v>
          </cell>
        </row>
        <row r="240">
          <cell r="A240">
            <v>45805</v>
          </cell>
        </row>
        <row r="241">
          <cell r="A241">
            <v>45806</v>
          </cell>
        </row>
        <row r="242">
          <cell r="A242">
            <v>45807</v>
          </cell>
        </row>
        <row r="243">
          <cell r="A243">
            <v>45808</v>
          </cell>
        </row>
        <row r="244">
          <cell r="A244">
            <v>45809</v>
          </cell>
        </row>
        <row r="245">
          <cell r="A245">
            <v>45810</v>
          </cell>
        </row>
        <row r="246">
          <cell r="A246">
            <v>45811</v>
          </cell>
        </row>
        <row r="247">
          <cell r="A247">
            <v>45812</v>
          </cell>
        </row>
        <row r="248">
          <cell r="A248">
            <v>45813</v>
          </cell>
        </row>
        <row r="249">
          <cell r="A249">
            <v>45814</v>
          </cell>
        </row>
        <row r="250">
          <cell r="A250">
            <v>45815</v>
          </cell>
        </row>
        <row r="251">
          <cell r="A251">
            <v>45816</v>
          </cell>
        </row>
        <row r="252">
          <cell r="A252">
            <v>45817</v>
          </cell>
        </row>
        <row r="253">
          <cell r="A253">
            <v>45818</v>
          </cell>
        </row>
        <row r="254">
          <cell r="A254">
            <v>45819</v>
          </cell>
        </row>
        <row r="255">
          <cell r="A255">
            <v>45820</v>
          </cell>
        </row>
        <row r="256">
          <cell r="A256">
            <v>45821</v>
          </cell>
        </row>
        <row r="257">
          <cell r="A257">
            <v>45822</v>
          </cell>
        </row>
        <row r="258">
          <cell r="A258">
            <v>45823</v>
          </cell>
        </row>
        <row r="259">
          <cell r="A259">
            <v>45824</v>
          </cell>
        </row>
        <row r="260">
          <cell r="A260">
            <v>45825</v>
          </cell>
        </row>
        <row r="261">
          <cell r="A261">
            <v>45826</v>
          </cell>
        </row>
        <row r="262">
          <cell r="A262">
            <v>45827</v>
          </cell>
        </row>
        <row r="263">
          <cell r="A263">
            <v>45828</v>
          </cell>
        </row>
        <row r="264">
          <cell r="A264">
            <v>45829</v>
          </cell>
        </row>
        <row r="265">
          <cell r="A265">
            <v>45830</v>
          </cell>
        </row>
        <row r="266">
          <cell r="A266">
            <v>45831</v>
          </cell>
        </row>
        <row r="267">
          <cell r="A267">
            <v>45832</v>
          </cell>
        </row>
        <row r="268">
          <cell r="A268">
            <v>45833</v>
          </cell>
        </row>
        <row r="269">
          <cell r="A269">
            <v>45834</v>
          </cell>
        </row>
        <row r="270">
          <cell r="A270">
            <v>45835</v>
          </cell>
        </row>
        <row r="271">
          <cell r="A271">
            <v>45836</v>
          </cell>
        </row>
        <row r="272">
          <cell r="A272">
            <v>45837</v>
          </cell>
        </row>
        <row r="273">
          <cell r="A273">
            <v>45838</v>
          </cell>
        </row>
        <row r="274">
          <cell r="A274">
            <v>45839</v>
          </cell>
        </row>
        <row r="275">
          <cell r="A275">
            <v>45840</v>
          </cell>
        </row>
        <row r="276">
          <cell r="A276">
            <v>45841</v>
          </cell>
        </row>
        <row r="277">
          <cell r="A277">
            <v>45842</v>
          </cell>
        </row>
        <row r="278">
          <cell r="A278">
            <v>45843</v>
          </cell>
        </row>
        <row r="279">
          <cell r="A279">
            <v>45844</v>
          </cell>
        </row>
        <row r="280">
          <cell r="A280">
            <v>45845</v>
          </cell>
        </row>
        <row r="281">
          <cell r="A281">
            <v>45846</v>
          </cell>
        </row>
        <row r="282">
          <cell r="A282">
            <v>45847</v>
          </cell>
        </row>
        <row r="283">
          <cell r="A283">
            <v>45848</v>
          </cell>
        </row>
        <row r="284">
          <cell r="A284">
            <v>45849</v>
          </cell>
        </row>
        <row r="285">
          <cell r="A285">
            <v>45850</v>
          </cell>
        </row>
        <row r="286">
          <cell r="A286">
            <v>45851</v>
          </cell>
        </row>
        <row r="287">
          <cell r="A287">
            <v>45852</v>
          </cell>
        </row>
        <row r="288">
          <cell r="A288">
            <v>45853</v>
          </cell>
        </row>
        <row r="289">
          <cell r="A289">
            <v>45854</v>
          </cell>
        </row>
        <row r="290">
          <cell r="A290">
            <v>45855</v>
          </cell>
        </row>
        <row r="291">
          <cell r="A291">
            <v>45856</v>
          </cell>
        </row>
        <row r="292">
          <cell r="A292">
            <v>45857</v>
          </cell>
        </row>
        <row r="293">
          <cell r="A293">
            <v>45858</v>
          </cell>
        </row>
        <row r="294">
          <cell r="A294">
            <v>45859</v>
          </cell>
        </row>
        <row r="295">
          <cell r="A295">
            <v>45860</v>
          </cell>
        </row>
        <row r="296">
          <cell r="A296">
            <v>45861</v>
          </cell>
        </row>
        <row r="297">
          <cell r="A297">
            <v>45862</v>
          </cell>
        </row>
        <row r="298">
          <cell r="A298">
            <v>45863</v>
          </cell>
        </row>
        <row r="299">
          <cell r="A299">
            <v>45864</v>
          </cell>
        </row>
        <row r="300">
          <cell r="A300">
            <v>45865</v>
          </cell>
        </row>
        <row r="301">
          <cell r="A301">
            <v>45866</v>
          </cell>
        </row>
        <row r="302">
          <cell r="A302">
            <v>45867</v>
          </cell>
        </row>
        <row r="303">
          <cell r="A303">
            <v>45868</v>
          </cell>
        </row>
        <row r="304">
          <cell r="A304">
            <v>45869</v>
          </cell>
        </row>
        <row r="305">
          <cell r="A305">
            <v>45870</v>
          </cell>
        </row>
        <row r="306">
          <cell r="A306">
            <v>45871</v>
          </cell>
        </row>
        <row r="307">
          <cell r="A307">
            <v>45872</v>
          </cell>
        </row>
        <row r="308">
          <cell r="A308">
            <v>45873</v>
          </cell>
        </row>
        <row r="309">
          <cell r="A309">
            <v>45874</v>
          </cell>
        </row>
        <row r="310">
          <cell r="A310">
            <v>45875</v>
          </cell>
        </row>
        <row r="311">
          <cell r="A311">
            <v>45876</v>
          </cell>
        </row>
        <row r="312">
          <cell r="A312">
            <v>45877</v>
          </cell>
        </row>
        <row r="313">
          <cell r="A313">
            <v>45878</v>
          </cell>
        </row>
        <row r="314">
          <cell r="A314">
            <v>45879</v>
          </cell>
        </row>
        <row r="315">
          <cell r="A315">
            <v>45880</v>
          </cell>
        </row>
        <row r="316">
          <cell r="A316">
            <v>45881</v>
          </cell>
        </row>
        <row r="317">
          <cell r="A317">
            <v>45882</v>
          </cell>
        </row>
        <row r="318">
          <cell r="A318">
            <v>45883</v>
          </cell>
        </row>
        <row r="319">
          <cell r="A319">
            <v>45884</v>
          </cell>
        </row>
        <row r="320">
          <cell r="A320">
            <v>45885</v>
          </cell>
        </row>
        <row r="321">
          <cell r="A321">
            <v>45886</v>
          </cell>
        </row>
        <row r="322">
          <cell r="A322">
            <v>45887</v>
          </cell>
        </row>
        <row r="323">
          <cell r="A323">
            <v>45888</v>
          </cell>
        </row>
        <row r="324">
          <cell r="A324">
            <v>45889</v>
          </cell>
        </row>
        <row r="325">
          <cell r="A325">
            <v>45890</v>
          </cell>
        </row>
        <row r="326">
          <cell r="A326">
            <v>45891</v>
          </cell>
        </row>
        <row r="327">
          <cell r="A327">
            <v>45892</v>
          </cell>
        </row>
        <row r="328">
          <cell r="A328">
            <v>45893</v>
          </cell>
        </row>
        <row r="329">
          <cell r="A329">
            <v>45894</v>
          </cell>
        </row>
        <row r="330">
          <cell r="A330">
            <v>45895</v>
          </cell>
        </row>
        <row r="331">
          <cell r="A331">
            <v>45896</v>
          </cell>
        </row>
        <row r="332">
          <cell r="A332">
            <v>45897</v>
          </cell>
        </row>
        <row r="333">
          <cell r="A333">
            <v>45898</v>
          </cell>
        </row>
        <row r="334">
          <cell r="A334">
            <v>45899</v>
          </cell>
        </row>
        <row r="335">
          <cell r="A335">
            <v>45900</v>
          </cell>
        </row>
        <row r="336">
          <cell r="A336">
            <v>45901</v>
          </cell>
        </row>
        <row r="337">
          <cell r="A337">
            <v>45902</v>
          </cell>
        </row>
        <row r="338">
          <cell r="A338">
            <v>45903</v>
          </cell>
        </row>
        <row r="339">
          <cell r="A339">
            <v>45904</v>
          </cell>
        </row>
        <row r="340">
          <cell r="A340">
            <v>45905</v>
          </cell>
        </row>
        <row r="341">
          <cell r="A341">
            <v>45906</v>
          </cell>
        </row>
        <row r="342">
          <cell r="A342">
            <v>45907</v>
          </cell>
        </row>
        <row r="343">
          <cell r="A343">
            <v>45908</v>
          </cell>
        </row>
        <row r="344">
          <cell r="A344">
            <v>45909</v>
          </cell>
        </row>
        <row r="345">
          <cell r="A345">
            <v>45910</v>
          </cell>
        </row>
        <row r="346">
          <cell r="A346">
            <v>45911</v>
          </cell>
        </row>
        <row r="347">
          <cell r="A347">
            <v>45912</v>
          </cell>
        </row>
        <row r="348">
          <cell r="A348">
            <v>45913</v>
          </cell>
        </row>
        <row r="349">
          <cell r="A349">
            <v>45914</v>
          </cell>
        </row>
        <row r="350">
          <cell r="A350">
            <v>45915</v>
          </cell>
        </row>
        <row r="351">
          <cell r="A351">
            <v>45916</v>
          </cell>
        </row>
        <row r="352">
          <cell r="A352">
            <v>45917</v>
          </cell>
        </row>
        <row r="353">
          <cell r="A353">
            <v>45918</v>
          </cell>
        </row>
        <row r="354">
          <cell r="A354">
            <v>45919</v>
          </cell>
        </row>
        <row r="355">
          <cell r="A355">
            <v>45920</v>
          </cell>
        </row>
        <row r="356">
          <cell r="A356">
            <v>45921</v>
          </cell>
        </row>
        <row r="357">
          <cell r="A357">
            <v>45922</v>
          </cell>
        </row>
        <row r="358">
          <cell r="A358">
            <v>45923</v>
          </cell>
        </row>
        <row r="359">
          <cell r="A359">
            <v>45924</v>
          </cell>
        </row>
        <row r="360">
          <cell r="A360">
            <v>45925</v>
          </cell>
        </row>
        <row r="361">
          <cell r="A361">
            <v>45926</v>
          </cell>
        </row>
        <row r="362">
          <cell r="A362">
            <v>45927</v>
          </cell>
        </row>
        <row r="363">
          <cell r="A363">
            <v>45928</v>
          </cell>
        </row>
        <row r="364">
          <cell r="A364">
            <v>45929</v>
          </cell>
        </row>
        <row r="365">
          <cell r="A365">
            <v>45930</v>
          </cell>
        </row>
        <row r="366">
          <cell r="A366">
            <v>45931</v>
          </cell>
        </row>
        <row r="367">
          <cell r="A367">
            <v>45932</v>
          </cell>
        </row>
        <row r="368">
          <cell r="A368">
            <v>45933</v>
          </cell>
        </row>
        <row r="369">
          <cell r="A369">
            <v>45934</v>
          </cell>
        </row>
        <row r="370">
          <cell r="A370">
            <v>45935</v>
          </cell>
        </row>
        <row r="371">
          <cell r="A371">
            <v>45936</v>
          </cell>
        </row>
        <row r="372">
          <cell r="A372">
            <v>45937</v>
          </cell>
        </row>
        <row r="373">
          <cell r="A373">
            <v>45938</v>
          </cell>
        </row>
        <row r="374">
          <cell r="A374">
            <v>45939</v>
          </cell>
        </row>
        <row r="375">
          <cell r="A375">
            <v>45940</v>
          </cell>
        </row>
        <row r="376">
          <cell r="A376">
            <v>45941</v>
          </cell>
        </row>
        <row r="377">
          <cell r="A377">
            <v>45942</v>
          </cell>
        </row>
        <row r="378">
          <cell r="A378">
            <v>45943</v>
          </cell>
        </row>
        <row r="379">
          <cell r="A379">
            <v>45944</v>
          </cell>
        </row>
        <row r="380">
          <cell r="A380">
            <v>45945</v>
          </cell>
        </row>
        <row r="381">
          <cell r="A381">
            <v>45946</v>
          </cell>
        </row>
        <row r="382">
          <cell r="A382">
            <v>45947</v>
          </cell>
        </row>
        <row r="383">
          <cell r="A383">
            <v>45948</v>
          </cell>
        </row>
        <row r="384">
          <cell r="A384">
            <v>45949</v>
          </cell>
        </row>
        <row r="385">
          <cell r="A385">
            <v>45950</v>
          </cell>
        </row>
        <row r="386">
          <cell r="A386">
            <v>45951</v>
          </cell>
        </row>
        <row r="387">
          <cell r="A387">
            <v>45952</v>
          </cell>
        </row>
        <row r="388">
          <cell r="A388">
            <v>45953</v>
          </cell>
        </row>
        <row r="389">
          <cell r="A389">
            <v>45954</v>
          </cell>
        </row>
        <row r="390">
          <cell r="A390">
            <v>45955</v>
          </cell>
        </row>
        <row r="391">
          <cell r="A391">
            <v>45956</v>
          </cell>
        </row>
        <row r="392">
          <cell r="A392">
            <v>45957</v>
          </cell>
        </row>
        <row r="393">
          <cell r="A393">
            <v>45958</v>
          </cell>
        </row>
        <row r="394">
          <cell r="A394">
            <v>45959</v>
          </cell>
        </row>
        <row r="395">
          <cell r="A395">
            <v>45960</v>
          </cell>
        </row>
        <row r="396">
          <cell r="A396">
            <v>45961</v>
          </cell>
        </row>
        <row r="397">
          <cell r="A397">
            <v>45962</v>
          </cell>
        </row>
        <row r="398">
          <cell r="A398">
            <v>45963</v>
          </cell>
        </row>
        <row r="399">
          <cell r="A399">
            <v>45964</v>
          </cell>
        </row>
        <row r="400">
          <cell r="A400">
            <v>45965</v>
          </cell>
        </row>
        <row r="401">
          <cell r="A401">
            <v>45966</v>
          </cell>
        </row>
        <row r="402">
          <cell r="A402">
            <v>45967</v>
          </cell>
        </row>
        <row r="403">
          <cell r="A403">
            <v>45968</v>
          </cell>
        </row>
        <row r="404">
          <cell r="A404">
            <v>45969</v>
          </cell>
        </row>
        <row r="405">
          <cell r="A405">
            <v>45970</v>
          </cell>
        </row>
        <row r="406">
          <cell r="A406">
            <v>45971</v>
          </cell>
        </row>
        <row r="407">
          <cell r="A407">
            <v>45972</v>
          </cell>
        </row>
        <row r="408">
          <cell r="A408">
            <v>45973</v>
          </cell>
        </row>
        <row r="409">
          <cell r="A409">
            <v>45974</v>
          </cell>
        </row>
        <row r="410">
          <cell r="A410">
            <v>45975</v>
          </cell>
        </row>
        <row r="411">
          <cell r="A411">
            <v>45976</v>
          </cell>
        </row>
        <row r="412">
          <cell r="A412">
            <v>45977</v>
          </cell>
        </row>
        <row r="413">
          <cell r="A413">
            <v>45978</v>
          </cell>
        </row>
        <row r="414">
          <cell r="A414">
            <v>45979</v>
          </cell>
        </row>
        <row r="415">
          <cell r="A415">
            <v>45980</v>
          </cell>
        </row>
        <row r="416">
          <cell r="A416">
            <v>45981</v>
          </cell>
        </row>
        <row r="417">
          <cell r="A417">
            <v>45982</v>
          </cell>
        </row>
        <row r="418">
          <cell r="A418">
            <v>45983</v>
          </cell>
        </row>
        <row r="419">
          <cell r="A419">
            <v>45984</v>
          </cell>
        </row>
        <row r="420">
          <cell r="A420">
            <v>45985</v>
          </cell>
        </row>
        <row r="421">
          <cell r="A421">
            <v>45986</v>
          </cell>
        </row>
        <row r="422">
          <cell r="A422">
            <v>45987</v>
          </cell>
        </row>
        <row r="423">
          <cell r="A423">
            <v>45988</v>
          </cell>
        </row>
        <row r="424">
          <cell r="A424">
            <v>45989</v>
          </cell>
        </row>
        <row r="425">
          <cell r="A425">
            <v>45990</v>
          </cell>
        </row>
        <row r="426">
          <cell r="A426">
            <v>45991</v>
          </cell>
        </row>
        <row r="427">
          <cell r="A427">
            <v>45992</v>
          </cell>
        </row>
        <row r="428">
          <cell r="A428">
            <v>45993</v>
          </cell>
        </row>
        <row r="429">
          <cell r="A429">
            <v>45994</v>
          </cell>
        </row>
        <row r="430">
          <cell r="A430">
            <v>45995</v>
          </cell>
        </row>
        <row r="431">
          <cell r="A431">
            <v>45996</v>
          </cell>
        </row>
        <row r="432">
          <cell r="A432">
            <v>45997</v>
          </cell>
        </row>
        <row r="433">
          <cell r="A433">
            <v>45998</v>
          </cell>
        </row>
        <row r="434">
          <cell r="A434">
            <v>45999</v>
          </cell>
        </row>
        <row r="435">
          <cell r="A435">
            <v>46000</v>
          </cell>
        </row>
        <row r="436">
          <cell r="A436">
            <v>46001</v>
          </cell>
        </row>
        <row r="437">
          <cell r="A437">
            <v>46002</v>
          </cell>
        </row>
        <row r="438">
          <cell r="A438">
            <v>46003</v>
          </cell>
        </row>
        <row r="439">
          <cell r="A439">
            <v>46004</v>
          </cell>
        </row>
        <row r="440">
          <cell r="A440">
            <v>46005</v>
          </cell>
        </row>
        <row r="441">
          <cell r="A441">
            <v>46006</v>
          </cell>
        </row>
        <row r="442">
          <cell r="A442">
            <v>46007</v>
          </cell>
        </row>
        <row r="443">
          <cell r="A443">
            <v>46008</v>
          </cell>
        </row>
        <row r="444">
          <cell r="A444">
            <v>46009</v>
          </cell>
        </row>
        <row r="445">
          <cell r="A445">
            <v>46010</v>
          </cell>
        </row>
        <row r="446">
          <cell r="A446">
            <v>46011</v>
          </cell>
        </row>
        <row r="447">
          <cell r="A447">
            <v>46012</v>
          </cell>
        </row>
        <row r="448">
          <cell r="A448">
            <v>46013</v>
          </cell>
        </row>
        <row r="449">
          <cell r="A449">
            <v>46014</v>
          </cell>
        </row>
        <row r="450">
          <cell r="A450">
            <v>46015</v>
          </cell>
        </row>
        <row r="451">
          <cell r="A451">
            <v>46016</v>
          </cell>
        </row>
        <row r="452">
          <cell r="A452">
            <v>46017</v>
          </cell>
        </row>
        <row r="453">
          <cell r="A453">
            <v>46018</v>
          </cell>
        </row>
        <row r="454">
          <cell r="A454">
            <v>46019</v>
          </cell>
        </row>
        <row r="455">
          <cell r="A455">
            <v>46020</v>
          </cell>
        </row>
        <row r="456">
          <cell r="A456">
            <v>46021</v>
          </cell>
        </row>
        <row r="457">
          <cell r="A457">
            <v>46022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73"/>
  <sheetViews>
    <sheetView tabSelected="1" view="pageBreakPreview" zoomScaleNormal="100" zoomScaleSheetLayoutView="100" workbookViewId="0">
      <selection activeCell="AH42" sqref="AH42"/>
    </sheetView>
  </sheetViews>
  <sheetFormatPr defaultColWidth="9.109375" defaultRowHeight="13.2" x14ac:dyDescent="0.25"/>
  <cols>
    <col min="1" max="1" width="6.88671875" style="2" customWidth="1"/>
    <col min="2" max="2" width="5.88671875" style="2" customWidth="1"/>
    <col min="3" max="3" width="5" style="2" customWidth="1"/>
    <col min="4" max="4" width="6.33203125" style="2" customWidth="1"/>
    <col min="5" max="5" width="2.88671875" style="2" customWidth="1"/>
    <col min="6" max="7" width="3.6640625" style="2" customWidth="1"/>
    <col min="8" max="8" width="6.5546875" style="2" customWidth="1"/>
    <col min="9" max="9" width="4.5546875" style="2" customWidth="1"/>
    <col min="10" max="10" width="0.33203125" style="2" customWidth="1"/>
    <col min="11" max="11" width="3.33203125" style="2" customWidth="1"/>
    <col min="12" max="12" width="2.88671875" style="2" customWidth="1"/>
    <col min="13" max="13" width="3.6640625" style="2" customWidth="1"/>
    <col min="14" max="14" width="1" style="2" customWidth="1"/>
    <col min="15" max="15" width="2.33203125" style="2" hidden="1" customWidth="1"/>
    <col min="16" max="16" width="2.88671875" style="2" customWidth="1"/>
    <col min="17" max="17" width="3.88671875" style="2" customWidth="1"/>
    <col min="18" max="18" width="2.109375" style="2" customWidth="1"/>
    <col min="19" max="19" width="2.88671875" style="2" hidden="1" customWidth="1"/>
    <col min="20" max="20" width="9.109375" style="2" hidden="1" customWidth="1"/>
    <col min="21" max="21" width="6.6640625" style="2" customWidth="1"/>
    <col min="22" max="22" width="1.6640625" style="2" customWidth="1"/>
    <col min="23" max="23" width="2" style="2" customWidth="1"/>
    <col min="24" max="24" width="2.6640625" style="2" customWidth="1"/>
    <col min="25" max="25" width="4.33203125" style="2" customWidth="1"/>
    <col min="26" max="26" width="6" style="2" customWidth="1"/>
    <col min="27" max="27" width="5" style="2" customWidth="1"/>
    <col min="28" max="28" width="4.5546875" style="2" customWidth="1"/>
    <col min="29" max="29" width="4.33203125" style="2" customWidth="1"/>
    <col min="30" max="30" width="3.33203125" style="2" customWidth="1"/>
    <col min="31" max="31" width="2.6640625" style="2" customWidth="1"/>
    <col min="32" max="32" width="2.33203125" style="2" customWidth="1"/>
    <col min="33" max="33" width="1.33203125" style="2" customWidth="1"/>
    <col min="34" max="34" width="9.109375" style="2"/>
    <col min="35" max="35" width="6.88671875" style="2" customWidth="1"/>
    <col min="36" max="36" width="5.88671875" style="2" customWidth="1"/>
    <col min="37" max="37" width="5" style="2" customWidth="1"/>
    <col min="38" max="38" width="6.33203125" style="2" customWidth="1"/>
    <col min="39" max="39" width="2.88671875" style="2" customWidth="1"/>
    <col min="40" max="41" width="3.6640625" style="2" customWidth="1"/>
    <col min="42" max="42" width="6.5546875" style="2" customWidth="1"/>
    <col min="43" max="43" width="4.5546875" style="2" customWidth="1"/>
    <col min="44" max="44" width="0.33203125" style="2" customWidth="1"/>
    <col min="45" max="45" width="3.33203125" style="2" customWidth="1"/>
    <col min="46" max="46" width="2.88671875" style="2" customWidth="1"/>
    <col min="47" max="47" width="3.6640625" style="2" customWidth="1"/>
    <col min="48" max="48" width="1" style="2" customWidth="1"/>
    <col min="49" max="49" width="2.33203125" style="2" hidden="1" customWidth="1"/>
    <col min="50" max="50" width="2.88671875" style="2" customWidth="1"/>
    <col min="51" max="51" width="3.88671875" style="2" customWidth="1"/>
    <col min="52" max="52" width="2.109375" style="2" customWidth="1"/>
    <col min="53" max="53" width="2.88671875" style="2" hidden="1" customWidth="1"/>
    <col min="54" max="54" width="9.109375" style="2" hidden="1" customWidth="1"/>
    <col min="55" max="55" width="6.6640625" style="2" customWidth="1"/>
    <col min="56" max="56" width="1.6640625" style="2" customWidth="1"/>
    <col min="57" max="57" width="2" style="2" customWidth="1"/>
    <col min="58" max="58" width="2.6640625" style="2" customWidth="1"/>
    <col min="59" max="59" width="4.33203125" style="2" customWidth="1"/>
    <col min="60" max="60" width="6" style="2" customWidth="1"/>
    <col min="61" max="61" width="5" style="2" customWidth="1"/>
    <col min="62" max="62" width="4.5546875" style="2" customWidth="1"/>
    <col min="63" max="63" width="4.33203125" style="2" customWidth="1"/>
    <col min="64" max="64" width="3.33203125" style="2" customWidth="1"/>
    <col min="65" max="16384" width="9.109375" style="2"/>
  </cols>
  <sheetData>
    <row r="1" spans="1:64" customFormat="1" ht="15.6" x14ac:dyDescent="0.3">
      <c r="A1" s="62"/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3" t="s">
        <v>105</v>
      </c>
      <c r="P1" s="63" t="s">
        <v>105</v>
      </c>
      <c r="Q1" s="63"/>
      <c r="R1" s="63"/>
      <c r="S1" s="63"/>
      <c r="T1" s="63"/>
      <c r="U1" s="63"/>
      <c r="V1" s="63"/>
      <c r="W1" s="63"/>
      <c r="X1" s="63"/>
      <c r="Y1" s="63"/>
      <c r="Z1" s="63"/>
      <c r="AA1" s="64"/>
      <c r="AB1" s="64"/>
      <c r="AC1" s="64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8"/>
      <c r="BJ1" s="68"/>
      <c r="BK1" s="68"/>
      <c r="BL1" s="69"/>
    </row>
    <row r="2" spans="1:64" customFormat="1" x14ac:dyDescent="0.25">
      <c r="A2" s="62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138" t="s">
        <v>106</v>
      </c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225"/>
      <c r="AX2" s="225"/>
      <c r="AY2" s="225"/>
      <c r="AZ2" s="225"/>
      <c r="BA2" s="225"/>
      <c r="BB2" s="225"/>
      <c r="BC2" s="225"/>
      <c r="BD2" s="225"/>
      <c r="BE2" s="225"/>
      <c r="BF2" s="225"/>
      <c r="BG2" s="225"/>
      <c r="BH2" s="225"/>
      <c r="BI2" s="225"/>
      <c r="BJ2" s="225"/>
      <c r="BK2" s="225"/>
      <c r="BL2" s="69"/>
    </row>
    <row r="3" spans="1:64" customFormat="1" x14ac:dyDescent="0.25">
      <c r="A3" s="62"/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138" t="s">
        <v>107</v>
      </c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I3" s="66"/>
      <c r="AJ3" s="66"/>
      <c r="AK3" s="66"/>
      <c r="AL3" s="66"/>
      <c r="AM3" s="66"/>
      <c r="AN3" s="66"/>
      <c r="AO3" s="66"/>
      <c r="AP3" s="66"/>
      <c r="AQ3" s="66"/>
      <c r="AR3" s="66"/>
      <c r="AS3" s="66"/>
      <c r="AT3" s="66"/>
      <c r="AU3" s="66"/>
      <c r="AV3" s="66"/>
      <c r="AW3" s="225"/>
      <c r="AX3" s="225"/>
      <c r="AY3" s="225"/>
      <c r="AZ3" s="225"/>
      <c r="BA3" s="225"/>
      <c r="BB3" s="225"/>
      <c r="BC3" s="225"/>
      <c r="BD3" s="225"/>
      <c r="BE3" s="225"/>
      <c r="BF3" s="225"/>
      <c r="BG3" s="225"/>
      <c r="BH3" s="225"/>
      <c r="BI3" s="225"/>
      <c r="BJ3" s="225"/>
      <c r="BK3" s="225"/>
      <c r="BL3" s="69"/>
    </row>
    <row r="4" spans="1:64" customFormat="1" ht="10.5" customHeight="1" x14ac:dyDescent="0.25">
      <c r="A4" s="62"/>
      <c r="B4" s="62"/>
      <c r="C4" s="62"/>
      <c r="D4" s="62"/>
      <c r="E4" s="62"/>
      <c r="F4" s="62"/>
      <c r="G4" s="62"/>
      <c r="H4" s="62"/>
      <c r="AI4" s="66"/>
      <c r="AJ4" s="66"/>
      <c r="AK4" s="66"/>
      <c r="AL4" s="66"/>
      <c r="AM4" s="66"/>
      <c r="AN4" s="66"/>
      <c r="AO4" s="66"/>
      <c r="AP4" s="66"/>
      <c r="AQ4" s="69"/>
      <c r="AR4" s="69"/>
      <c r="AS4" s="69"/>
      <c r="AT4" s="69"/>
      <c r="AU4" s="69"/>
      <c r="AV4" s="69"/>
      <c r="AW4" s="69"/>
      <c r="AX4" s="69"/>
      <c r="AY4" s="69"/>
      <c r="AZ4" s="69"/>
      <c r="BA4" s="69"/>
      <c r="BB4" s="69"/>
      <c r="BC4" s="69"/>
      <c r="BD4" s="69"/>
      <c r="BE4" s="69"/>
      <c r="BF4" s="69"/>
      <c r="BG4" s="69"/>
      <c r="BH4" s="69"/>
      <c r="BI4" s="69"/>
      <c r="BJ4" s="69"/>
      <c r="BK4" s="69"/>
      <c r="BL4" s="69"/>
    </row>
    <row r="5" spans="1:64" ht="25.5" customHeight="1" x14ac:dyDescent="0.25">
      <c r="A5" s="146" t="s">
        <v>5</v>
      </c>
      <c r="B5" s="147"/>
      <c r="C5" s="148"/>
      <c r="D5" s="133" t="s">
        <v>102</v>
      </c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"/>
      <c r="AF5" s="1"/>
      <c r="AI5" s="150"/>
      <c r="AJ5" s="150"/>
      <c r="AK5" s="150"/>
      <c r="AL5" s="226"/>
      <c r="AM5" s="226"/>
      <c r="AN5" s="226"/>
      <c r="AO5" s="226"/>
      <c r="AP5" s="226"/>
      <c r="AQ5" s="226"/>
      <c r="AR5" s="226"/>
      <c r="AS5" s="226"/>
      <c r="AT5" s="226"/>
      <c r="AU5" s="226"/>
      <c r="AV5" s="226"/>
      <c r="AW5" s="226"/>
      <c r="AX5" s="226"/>
      <c r="AY5" s="226"/>
      <c r="AZ5" s="226"/>
      <c r="BA5" s="226"/>
      <c r="BB5" s="226"/>
      <c r="BC5" s="226"/>
      <c r="BD5" s="226"/>
      <c r="BE5" s="226"/>
      <c r="BF5" s="226"/>
      <c r="BG5" s="226"/>
      <c r="BH5" s="226"/>
      <c r="BI5" s="226"/>
      <c r="BJ5" s="226"/>
      <c r="BK5" s="226"/>
      <c r="BL5" s="226"/>
    </row>
    <row r="6" spans="1:64" ht="41.25" customHeight="1" x14ac:dyDescent="0.25">
      <c r="A6" s="149"/>
      <c r="B6" s="150"/>
      <c r="C6" s="151"/>
      <c r="D6" s="133" t="s">
        <v>94</v>
      </c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133"/>
      <c r="X6" s="133"/>
      <c r="Y6" s="133"/>
      <c r="Z6" s="133"/>
      <c r="AA6" s="133"/>
      <c r="AB6" s="133"/>
      <c r="AC6" s="133"/>
      <c r="AD6" s="133"/>
      <c r="AE6" s="1"/>
      <c r="AF6" s="1"/>
      <c r="AI6" s="150"/>
      <c r="AJ6" s="150"/>
      <c r="AK6" s="150"/>
      <c r="AL6" s="226"/>
      <c r="AM6" s="226"/>
      <c r="AN6" s="226"/>
      <c r="AO6" s="226"/>
      <c r="AP6" s="226"/>
      <c r="AQ6" s="226"/>
      <c r="AR6" s="226"/>
      <c r="AS6" s="226"/>
      <c r="AT6" s="226"/>
      <c r="AU6" s="226"/>
      <c r="AV6" s="226"/>
      <c r="AW6" s="226"/>
      <c r="AX6" s="226"/>
      <c r="AY6" s="226"/>
      <c r="AZ6" s="226"/>
      <c r="BA6" s="226"/>
      <c r="BB6" s="226"/>
      <c r="BC6" s="226"/>
      <c r="BD6" s="226"/>
      <c r="BE6" s="226"/>
      <c r="BF6" s="226"/>
      <c r="BG6" s="226"/>
      <c r="BH6" s="226"/>
      <c r="BI6" s="226"/>
      <c r="BJ6" s="226"/>
      <c r="BK6" s="226"/>
      <c r="BL6" s="226"/>
    </row>
    <row r="7" spans="1:64" ht="14.25" customHeight="1" x14ac:dyDescent="0.25">
      <c r="A7" s="149"/>
      <c r="B7" s="150"/>
      <c r="C7" s="151"/>
      <c r="D7" s="155" t="s">
        <v>166</v>
      </c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  <c r="V7" s="155"/>
      <c r="W7" s="155"/>
      <c r="X7" s="155"/>
      <c r="Y7" s="155"/>
      <c r="Z7" s="155"/>
      <c r="AA7" s="155"/>
      <c r="AB7" s="155"/>
      <c r="AC7" s="155"/>
      <c r="AD7" s="155"/>
      <c r="AE7" s="1"/>
      <c r="AF7" s="1"/>
      <c r="AI7" s="150"/>
      <c r="AJ7" s="150"/>
      <c r="AK7" s="150"/>
      <c r="AL7" s="227"/>
      <c r="AM7" s="227"/>
      <c r="AN7" s="227"/>
      <c r="AO7" s="227"/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7"/>
      <c r="BI7" s="227"/>
      <c r="BJ7" s="227"/>
      <c r="BK7" s="227"/>
      <c r="BL7" s="227"/>
    </row>
    <row r="8" spans="1:64" ht="15" customHeight="1" x14ac:dyDescent="0.25">
      <c r="A8" s="149"/>
      <c r="B8" s="150"/>
      <c r="C8" s="151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  <c r="V8" s="155"/>
      <c r="W8" s="155"/>
      <c r="X8" s="155"/>
      <c r="Y8" s="155"/>
      <c r="Z8" s="155"/>
      <c r="AA8" s="155"/>
      <c r="AB8" s="155"/>
      <c r="AC8" s="155"/>
      <c r="AD8" s="155"/>
      <c r="AE8" s="1"/>
      <c r="AF8" s="1"/>
      <c r="AI8" s="150"/>
      <c r="AJ8" s="150"/>
      <c r="AK8" s="150"/>
      <c r="AL8" s="227"/>
      <c r="AM8" s="227"/>
      <c r="AN8" s="227"/>
      <c r="AO8" s="227"/>
      <c r="AP8" s="227"/>
      <c r="AQ8" s="227"/>
      <c r="AR8" s="227"/>
      <c r="AS8" s="227"/>
      <c r="AT8" s="227"/>
      <c r="AU8" s="227"/>
      <c r="AV8" s="227"/>
      <c r="AW8" s="227"/>
      <c r="AX8" s="227"/>
      <c r="AY8" s="227"/>
      <c r="AZ8" s="227"/>
      <c r="BA8" s="227"/>
      <c r="BB8" s="227"/>
      <c r="BC8" s="227"/>
      <c r="BD8" s="227"/>
      <c r="BE8" s="227"/>
      <c r="BF8" s="227"/>
      <c r="BG8" s="227"/>
      <c r="BH8" s="227"/>
      <c r="BI8" s="227"/>
      <c r="BJ8" s="227"/>
      <c r="BK8" s="227"/>
      <c r="BL8" s="227"/>
    </row>
    <row r="9" spans="1:64" ht="12.75" customHeight="1" x14ac:dyDescent="0.25">
      <c r="A9" s="149"/>
      <c r="B9" s="150"/>
      <c r="C9" s="151"/>
      <c r="D9" s="165" t="s">
        <v>42</v>
      </c>
      <c r="E9" s="166"/>
      <c r="F9" s="166"/>
      <c r="G9" s="166"/>
      <c r="H9" s="166"/>
      <c r="I9" s="166"/>
      <c r="J9" s="166"/>
      <c r="K9" s="166"/>
      <c r="L9" s="166"/>
      <c r="M9" s="166"/>
      <c r="N9" s="166"/>
      <c r="O9" s="166"/>
      <c r="P9" s="166"/>
      <c r="Q9" s="166"/>
      <c r="R9" s="166"/>
      <c r="S9" s="166"/>
      <c r="T9" s="166"/>
      <c r="U9" s="166"/>
      <c r="V9" s="166"/>
      <c r="W9" s="166"/>
      <c r="X9" s="166"/>
      <c r="Y9" s="167"/>
      <c r="Z9" s="163" t="s">
        <v>13</v>
      </c>
      <c r="AA9" s="157" t="s">
        <v>173</v>
      </c>
      <c r="AB9" s="158"/>
      <c r="AC9" s="158"/>
      <c r="AD9" s="159"/>
      <c r="AE9" s="1"/>
      <c r="AF9" s="1"/>
      <c r="AI9" s="150"/>
      <c r="AJ9" s="150"/>
      <c r="AK9" s="150"/>
      <c r="AL9" s="169"/>
      <c r="AM9" s="169"/>
      <c r="AN9" s="169"/>
      <c r="AO9" s="169"/>
      <c r="AP9" s="169"/>
      <c r="AQ9" s="169"/>
      <c r="AR9" s="169"/>
      <c r="AS9" s="169"/>
      <c r="AT9" s="169"/>
      <c r="AU9" s="169"/>
      <c r="AV9" s="169"/>
      <c r="AW9" s="169"/>
      <c r="AX9" s="169"/>
      <c r="AY9" s="169"/>
      <c r="AZ9" s="169"/>
      <c r="BA9" s="169"/>
      <c r="BB9" s="169"/>
      <c r="BC9" s="169"/>
      <c r="BD9" s="169"/>
      <c r="BE9" s="169"/>
      <c r="BF9" s="169"/>
      <c r="BG9" s="169"/>
      <c r="BH9" s="228"/>
      <c r="BI9" s="229"/>
      <c r="BJ9" s="229"/>
      <c r="BK9" s="229"/>
      <c r="BL9" s="229"/>
    </row>
    <row r="10" spans="1:64" ht="15" customHeight="1" x14ac:dyDescent="0.25">
      <c r="A10" s="149"/>
      <c r="B10" s="150"/>
      <c r="C10" s="151"/>
      <c r="D10" s="168"/>
      <c r="E10" s="169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69"/>
      <c r="Q10" s="169"/>
      <c r="R10" s="169"/>
      <c r="S10" s="169"/>
      <c r="T10" s="169"/>
      <c r="U10" s="169"/>
      <c r="V10" s="169"/>
      <c r="W10" s="169"/>
      <c r="X10" s="169"/>
      <c r="Y10" s="170"/>
      <c r="Z10" s="164"/>
      <c r="AA10" s="160"/>
      <c r="AB10" s="161"/>
      <c r="AC10" s="161"/>
      <c r="AD10" s="162"/>
      <c r="AE10" s="1"/>
      <c r="AF10" s="1"/>
      <c r="AI10" s="150"/>
      <c r="AJ10" s="150"/>
      <c r="AK10" s="150"/>
      <c r="AL10" s="169"/>
      <c r="AM10" s="169"/>
      <c r="AN10" s="169"/>
      <c r="AO10" s="169"/>
      <c r="AP10" s="169"/>
      <c r="AQ10" s="169"/>
      <c r="AR10" s="169"/>
      <c r="AS10" s="169"/>
      <c r="AT10" s="169"/>
      <c r="AU10" s="169"/>
      <c r="AV10" s="169"/>
      <c r="AW10" s="169"/>
      <c r="AX10" s="169"/>
      <c r="AY10" s="169"/>
      <c r="AZ10" s="169"/>
      <c r="BA10" s="169"/>
      <c r="BB10" s="169"/>
      <c r="BC10" s="169"/>
      <c r="BD10" s="169"/>
      <c r="BE10" s="169"/>
      <c r="BF10" s="169"/>
      <c r="BG10" s="169"/>
      <c r="BH10" s="228"/>
      <c r="BI10" s="229"/>
      <c r="BJ10" s="229"/>
      <c r="BK10" s="229"/>
      <c r="BL10" s="229"/>
    </row>
    <row r="11" spans="1:64" ht="14.25" customHeight="1" x14ac:dyDescent="0.25">
      <c r="A11" s="152"/>
      <c r="B11" s="153"/>
      <c r="C11" s="154"/>
      <c r="D11" s="171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3"/>
      <c r="Z11" s="174" t="s">
        <v>93</v>
      </c>
      <c r="AA11" s="175"/>
      <c r="AB11" s="174" t="s">
        <v>12</v>
      </c>
      <c r="AC11" s="175"/>
      <c r="AD11" s="176"/>
      <c r="AE11" s="1"/>
      <c r="AF11" s="1"/>
      <c r="AI11" s="150"/>
      <c r="AJ11" s="150"/>
      <c r="AK11" s="150"/>
      <c r="AL11" s="169"/>
      <c r="AM11" s="169"/>
      <c r="AN11" s="169"/>
      <c r="AO11" s="169"/>
      <c r="AP11" s="169"/>
      <c r="AQ11" s="169"/>
      <c r="AR11" s="169"/>
      <c r="AS11" s="169"/>
      <c r="AT11" s="169"/>
      <c r="AU11" s="169"/>
      <c r="AV11" s="169"/>
      <c r="AW11" s="169"/>
      <c r="AX11" s="169"/>
      <c r="AY11" s="169"/>
      <c r="AZ11" s="169"/>
      <c r="BA11" s="169"/>
      <c r="BB11" s="169"/>
      <c r="BC11" s="169"/>
      <c r="BD11" s="169"/>
      <c r="BE11" s="169"/>
      <c r="BF11" s="169"/>
      <c r="BG11" s="169"/>
      <c r="BH11" s="230"/>
      <c r="BI11" s="230"/>
      <c r="BJ11" s="230"/>
      <c r="BK11" s="230"/>
      <c r="BL11" s="230"/>
    </row>
    <row r="12" spans="1:64" ht="7.5" customHeight="1" x14ac:dyDescent="0.25">
      <c r="A12" s="3"/>
      <c r="B12" s="3"/>
      <c r="C12" s="3"/>
      <c r="D12" s="5"/>
      <c r="E12" s="1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8"/>
      <c r="Z12" s="8"/>
      <c r="AA12" s="8"/>
      <c r="AB12" s="8"/>
      <c r="AC12" s="7"/>
      <c r="AD12" s="1"/>
      <c r="AE12" s="1"/>
      <c r="AF12" s="1"/>
      <c r="AI12" s="3"/>
      <c r="AJ12" s="3"/>
      <c r="AK12" s="3"/>
      <c r="AL12" s="5"/>
      <c r="AM12" s="1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8"/>
      <c r="BH12" s="8"/>
      <c r="BI12" s="8"/>
      <c r="BJ12" s="8"/>
      <c r="BK12" s="7"/>
      <c r="BL12" s="1"/>
    </row>
    <row r="13" spans="1:64" ht="10.5" customHeight="1" x14ac:dyDescent="0.25">
      <c r="A13" s="3"/>
      <c r="B13" s="3"/>
      <c r="C13" s="3"/>
      <c r="D13" s="5"/>
      <c r="E13" s="1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31"/>
      <c r="S13" s="31"/>
      <c r="T13" s="31"/>
      <c r="U13" s="31"/>
      <c r="V13" s="139" t="s">
        <v>108</v>
      </c>
      <c r="W13" s="139"/>
      <c r="X13" s="139"/>
      <c r="Y13" s="139"/>
      <c r="Z13" s="139"/>
      <c r="AA13" s="139"/>
      <c r="AB13" s="139"/>
      <c r="AC13" s="139"/>
      <c r="AD13" s="139"/>
      <c r="AE13" s="1"/>
      <c r="AF13" s="1"/>
      <c r="AI13" s="3"/>
      <c r="AJ13" s="3"/>
      <c r="AK13" s="3"/>
      <c r="AL13" s="5"/>
      <c r="AM13" s="1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31"/>
      <c r="BA13" s="31"/>
      <c r="BB13" s="31"/>
      <c r="BC13" s="31"/>
      <c r="BD13" s="139"/>
      <c r="BE13" s="139"/>
      <c r="BF13" s="139"/>
      <c r="BG13" s="139"/>
      <c r="BH13" s="139"/>
      <c r="BI13" s="139"/>
      <c r="BJ13" s="139"/>
      <c r="BK13" s="139"/>
      <c r="BL13" s="139"/>
    </row>
    <row r="14" spans="1:64" ht="14.25" customHeight="1" x14ac:dyDescent="0.25">
      <c r="A14" s="3"/>
      <c r="B14" s="3"/>
      <c r="C14" s="3"/>
      <c r="D14" s="5"/>
      <c r="E14" s="1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34"/>
      <c r="S14" s="35"/>
      <c r="T14" s="35"/>
      <c r="U14" s="35"/>
      <c r="V14" s="177" t="s">
        <v>91</v>
      </c>
      <c r="W14" s="177"/>
      <c r="X14" s="177"/>
      <c r="Y14" s="177"/>
      <c r="Z14" s="177"/>
      <c r="AA14" s="177"/>
      <c r="AB14" s="177"/>
      <c r="AC14" s="177"/>
      <c r="AD14" s="177"/>
      <c r="AE14" s="1"/>
      <c r="AF14" s="1"/>
      <c r="AI14" s="3"/>
      <c r="AJ14" s="3"/>
      <c r="AK14" s="3"/>
      <c r="AL14" s="5"/>
      <c r="AM14" s="1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34"/>
      <c r="BA14" s="70"/>
      <c r="BB14" s="70"/>
      <c r="BC14" s="70"/>
      <c r="BD14" s="177"/>
      <c r="BE14" s="177"/>
      <c r="BF14" s="177"/>
      <c r="BG14" s="177"/>
      <c r="BH14" s="177"/>
      <c r="BI14" s="177"/>
      <c r="BJ14" s="177"/>
      <c r="BK14" s="177"/>
      <c r="BL14" s="177"/>
    </row>
    <row r="15" spans="1:64" ht="13.8" x14ac:dyDescent="0.25">
      <c r="A15" s="3"/>
      <c r="B15" s="3"/>
      <c r="C15" s="3"/>
      <c r="D15" s="5"/>
      <c r="E15" s="1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34"/>
      <c r="S15" s="35"/>
      <c r="T15" s="35"/>
      <c r="U15" s="35"/>
      <c r="V15" s="177"/>
      <c r="W15" s="177"/>
      <c r="X15" s="177"/>
      <c r="Y15" s="177"/>
      <c r="Z15" s="177"/>
      <c r="AA15" s="177"/>
      <c r="AB15" s="177"/>
      <c r="AC15" s="177"/>
      <c r="AD15" s="177"/>
      <c r="AE15" s="1"/>
      <c r="AF15" s="1"/>
      <c r="AI15" s="3"/>
      <c r="AJ15" s="3"/>
      <c r="AK15" s="3"/>
      <c r="AL15" s="5"/>
      <c r="AM15" s="1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34"/>
      <c r="BA15" s="70"/>
      <c r="BB15" s="70"/>
      <c r="BC15" s="70"/>
      <c r="BD15" s="177"/>
      <c r="BE15" s="177"/>
      <c r="BF15" s="177"/>
      <c r="BG15" s="177"/>
      <c r="BH15" s="177"/>
      <c r="BI15" s="177"/>
      <c r="BJ15" s="177"/>
      <c r="BK15" s="177"/>
      <c r="BL15" s="177"/>
    </row>
    <row r="16" spans="1:64" ht="19.5" customHeight="1" x14ac:dyDescent="0.25">
      <c r="A16" s="3"/>
      <c r="B16" s="3"/>
      <c r="C16" s="3"/>
      <c r="D16" s="5"/>
      <c r="E16" s="1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32"/>
      <c r="S16" s="33"/>
      <c r="T16" s="33"/>
      <c r="U16" s="33"/>
      <c r="V16" s="140" t="s">
        <v>49</v>
      </c>
      <c r="W16" s="140"/>
      <c r="X16" s="140"/>
      <c r="Y16" s="140"/>
      <c r="Z16" s="140"/>
      <c r="AA16" s="140"/>
      <c r="AB16" s="140"/>
      <c r="AC16" s="140"/>
      <c r="AD16" s="140"/>
      <c r="AE16" s="1"/>
      <c r="AF16" s="1"/>
      <c r="AI16" s="3"/>
      <c r="AJ16" s="3"/>
      <c r="AK16" s="3"/>
      <c r="AL16" s="5"/>
      <c r="AM16" s="1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32"/>
      <c r="BA16" s="71"/>
      <c r="BB16" s="71"/>
      <c r="BC16" s="71"/>
      <c r="BD16" s="140"/>
      <c r="BE16" s="140"/>
      <c r="BF16" s="140"/>
      <c r="BG16" s="140"/>
      <c r="BH16" s="140"/>
      <c r="BI16" s="140"/>
      <c r="BJ16" s="140"/>
      <c r="BK16" s="140"/>
      <c r="BL16" s="140"/>
    </row>
    <row r="17" spans="1:64" ht="13.8" x14ac:dyDescent="0.25">
      <c r="A17" s="3"/>
      <c r="B17" s="3"/>
      <c r="C17" s="3"/>
      <c r="D17" s="5"/>
      <c r="E17" s="1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32" t="s">
        <v>14</v>
      </c>
      <c r="S17" s="33"/>
      <c r="T17" s="33"/>
      <c r="U17" s="33"/>
      <c r="V17" s="141">
        <f>I29</f>
        <v>45598</v>
      </c>
      <c r="W17" s="141"/>
      <c r="X17" s="141"/>
      <c r="Y17" s="141"/>
      <c r="Z17" s="141"/>
      <c r="AA17" s="141"/>
      <c r="AB17" s="141"/>
      <c r="AC17" s="141"/>
      <c r="AD17" s="141"/>
      <c r="AE17" s="1"/>
      <c r="AF17" s="1"/>
      <c r="AI17" s="3"/>
      <c r="AJ17" s="3"/>
      <c r="AK17" s="3"/>
      <c r="AL17" s="5"/>
      <c r="AM17" s="1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32"/>
      <c r="BA17" s="71"/>
      <c r="BB17" s="71"/>
      <c r="BC17" s="71"/>
      <c r="BD17" s="231"/>
      <c r="BE17" s="231"/>
      <c r="BF17" s="231"/>
      <c r="BG17" s="231"/>
      <c r="BH17" s="231"/>
      <c r="BI17" s="231"/>
      <c r="BJ17" s="231"/>
      <c r="BK17" s="231"/>
      <c r="BL17" s="231"/>
    </row>
    <row r="18" spans="1:64" ht="9" customHeight="1" x14ac:dyDescent="0.25">
      <c r="A18" s="3"/>
      <c r="B18" s="3"/>
      <c r="C18" s="3"/>
      <c r="D18" s="5"/>
      <c r="E18" s="1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8"/>
      <c r="Z18" s="8"/>
      <c r="AA18" s="8"/>
      <c r="AB18" s="8"/>
      <c r="AC18" s="7"/>
      <c r="AD18" s="1"/>
      <c r="AE18" s="1"/>
      <c r="AF18" s="1"/>
      <c r="AI18" s="3"/>
      <c r="AJ18" s="3"/>
      <c r="AK18" s="3"/>
      <c r="AL18" s="5"/>
      <c r="AM18" s="1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8"/>
      <c r="BH18" s="8"/>
      <c r="BI18" s="8"/>
      <c r="BJ18" s="8"/>
      <c r="BK18" s="7"/>
      <c r="BL18" s="1"/>
    </row>
    <row r="19" spans="1:64" ht="37.5" customHeight="1" x14ac:dyDescent="0.25">
      <c r="A19" s="156" t="s">
        <v>109</v>
      </c>
      <c r="B19" s="156"/>
      <c r="C19" s="156"/>
      <c r="D19" s="156"/>
      <c r="E19" s="156"/>
      <c r="F19" s="156"/>
      <c r="G19" s="156"/>
      <c r="H19" s="156"/>
      <c r="I19" s="156"/>
      <c r="J19" s="156"/>
      <c r="K19" s="156"/>
      <c r="L19" s="156"/>
      <c r="M19" s="156"/>
      <c r="N19" s="156"/>
      <c r="O19" s="156"/>
      <c r="P19" s="156"/>
      <c r="Q19" s="156"/>
      <c r="R19" s="156"/>
      <c r="S19" s="156"/>
      <c r="T19" s="156"/>
      <c r="U19" s="156"/>
      <c r="V19" s="156"/>
      <c r="W19" s="156"/>
      <c r="X19" s="156"/>
      <c r="Y19" s="156"/>
      <c r="Z19" s="156"/>
      <c r="AA19" s="156"/>
      <c r="AB19" s="156"/>
      <c r="AC19" s="156"/>
      <c r="AD19" s="156"/>
      <c r="AE19" s="27"/>
      <c r="AF19" s="1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  <c r="BI19" s="210"/>
      <c r="BJ19" s="210"/>
      <c r="BK19" s="210"/>
      <c r="BL19" s="210"/>
    </row>
    <row r="20" spans="1:64" ht="12.75" customHeight="1" x14ac:dyDescent="0.25">
      <c r="A20" s="156" t="s">
        <v>23</v>
      </c>
      <c r="B20" s="156"/>
      <c r="C20" s="156"/>
      <c r="D20" s="156"/>
      <c r="E20" s="156"/>
      <c r="F20" s="156"/>
      <c r="G20" s="156"/>
      <c r="H20" s="156"/>
      <c r="I20" s="178" t="s">
        <v>99</v>
      </c>
      <c r="J20" s="178"/>
      <c r="K20" s="178"/>
      <c r="L20" s="178"/>
      <c r="M20" s="178"/>
      <c r="N20" s="178"/>
      <c r="O20" s="178"/>
      <c r="P20" s="178"/>
      <c r="Q20" s="178"/>
      <c r="R20" s="178"/>
      <c r="S20" s="178"/>
      <c r="T20" s="178"/>
      <c r="U20" s="178"/>
      <c r="V20" s="178"/>
      <c r="W20" s="178"/>
      <c r="X20" s="178"/>
      <c r="Y20" s="178"/>
      <c r="Z20" s="178"/>
      <c r="AA20" s="178"/>
      <c r="AB20" s="178"/>
      <c r="AC20" s="178"/>
      <c r="AD20" s="178"/>
      <c r="AE20" s="27"/>
      <c r="AF20" s="1"/>
      <c r="AI20" s="210"/>
      <c r="AJ20" s="210"/>
      <c r="AK20" s="210"/>
      <c r="AL20" s="210"/>
      <c r="AM20" s="210"/>
      <c r="AN20" s="210"/>
      <c r="AO20" s="210"/>
      <c r="AP20" s="210"/>
      <c r="AQ20" s="211"/>
      <c r="AR20" s="211"/>
      <c r="AS20" s="211"/>
      <c r="AT20" s="211"/>
      <c r="AU20" s="211"/>
      <c r="AV20" s="211"/>
      <c r="AW20" s="211"/>
      <c r="AX20" s="211"/>
      <c r="AY20" s="211"/>
      <c r="AZ20" s="211"/>
      <c r="BA20" s="211"/>
      <c r="BB20" s="211"/>
      <c r="BC20" s="211"/>
      <c r="BD20" s="211"/>
      <c r="BE20" s="211"/>
      <c r="BF20" s="211"/>
      <c r="BG20" s="211"/>
      <c r="BH20" s="211"/>
      <c r="BI20" s="211"/>
      <c r="BJ20" s="211"/>
      <c r="BK20" s="211"/>
      <c r="BL20" s="211"/>
    </row>
    <row r="21" spans="1:64" ht="12.75" customHeight="1" x14ac:dyDescent="0.25">
      <c r="A21" s="156" t="s">
        <v>39</v>
      </c>
      <c r="B21" s="156"/>
      <c r="C21" s="156"/>
      <c r="D21" s="156"/>
      <c r="E21" s="156"/>
      <c r="F21" s="156"/>
      <c r="G21" s="156"/>
      <c r="H21" s="156"/>
      <c r="I21" s="178" t="s">
        <v>97</v>
      </c>
      <c r="J21" s="178"/>
      <c r="K21" s="178"/>
      <c r="L21" s="178"/>
      <c r="M21" s="178"/>
      <c r="N21" s="178"/>
      <c r="O21" s="178"/>
      <c r="P21" s="178"/>
      <c r="Q21" s="178"/>
      <c r="R21" s="178"/>
      <c r="S21" s="178"/>
      <c r="T21" s="178"/>
      <c r="U21" s="178"/>
      <c r="V21" s="178"/>
      <c r="W21" s="178"/>
      <c r="X21" s="178"/>
      <c r="Y21" s="178"/>
      <c r="Z21" s="178"/>
      <c r="AA21" s="178"/>
      <c r="AB21" s="178"/>
      <c r="AC21" s="178"/>
      <c r="AD21" s="178"/>
      <c r="AE21" s="27"/>
      <c r="AF21" s="1"/>
      <c r="AI21" s="210"/>
      <c r="AJ21" s="210"/>
      <c r="AK21" s="210"/>
      <c r="AL21" s="210"/>
      <c r="AM21" s="210"/>
      <c r="AN21" s="210"/>
      <c r="AO21" s="210"/>
      <c r="AP21" s="210"/>
      <c r="AQ21" s="211"/>
      <c r="AR21" s="211"/>
      <c r="AS21" s="211"/>
      <c r="AT21" s="211"/>
      <c r="AU21" s="211"/>
      <c r="AV21" s="211"/>
      <c r="AW21" s="211"/>
      <c r="AX21" s="211"/>
      <c r="AY21" s="211"/>
      <c r="AZ21" s="211"/>
      <c r="BA21" s="211"/>
      <c r="BB21" s="211"/>
      <c r="BC21" s="211"/>
      <c r="BD21" s="211"/>
      <c r="BE21" s="211"/>
      <c r="BF21" s="211"/>
      <c r="BG21" s="211"/>
      <c r="BH21" s="211"/>
      <c r="BI21" s="211"/>
      <c r="BJ21" s="211"/>
      <c r="BK21" s="211"/>
      <c r="BL21" s="211"/>
    </row>
    <row r="22" spans="1:64" ht="12.75" customHeight="1" x14ac:dyDescent="0.25">
      <c r="A22" s="145" t="s">
        <v>24</v>
      </c>
      <c r="B22" s="145"/>
      <c r="C22" s="145"/>
      <c r="D22" s="145"/>
      <c r="E22" s="145"/>
      <c r="F22" s="145"/>
      <c r="G22" s="145"/>
      <c r="H22" s="145"/>
      <c r="I22" s="181" t="s">
        <v>48</v>
      </c>
      <c r="J22" s="181"/>
      <c r="K22" s="181"/>
      <c r="L22" s="181"/>
      <c r="M22" s="181"/>
      <c r="N22" s="181"/>
      <c r="O22" s="181"/>
      <c r="P22" s="181"/>
      <c r="Q22" s="181"/>
      <c r="R22" s="181"/>
      <c r="S22" s="181"/>
      <c r="T22" s="181"/>
      <c r="U22" s="181"/>
      <c r="V22" s="181"/>
      <c r="W22" s="181"/>
      <c r="X22" s="181"/>
      <c r="Y22" s="181"/>
      <c r="Z22" s="181"/>
      <c r="AA22" s="181"/>
      <c r="AB22" s="181"/>
      <c r="AC22" s="181"/>
      <c r="AD22" s="181"/>
      <c r="AE22" s="27"/>
      <c r="AF22" s="1"/>
      <c r="AI22" s="219"/>
      <c r="AJ22" s="219"/>
      <c r="AK22" s="219"/>
      <c r="AL22" s="219"/>
      <c r="AM22" s="219"/>
      <c r="AN22" s="219"/>
      <c r="AO22" s="219"/>
      <c r="AP22" s="219"/>
      <c r="AQ22" s="220"/>
      <c r="AR22" s="220"/>
      <c r="AS22" s="220"/>
      <c r="AT22" s="220"/>
      <c r="AU22" s="220"/>
      <c r="AV22" s="220"/>
      <c r="AW22" s="220"/>
      <c r="AX22" s="220"/>
      <c r="AY22" s="220"/>
      <c r="AZ22" s="220"/>
      <c r="BA22" s="220"/>
      <c r="BB22" s="220"/>
      <c r="BC22" s="220"/>
      <c r="BD22" s="220"/>
      <c r="BE22" s="220"/>
      <c r="BF22" s="220"/>
      <c r="BG22" s="220"/>
      <c r="BH22" s="220"/>
      <c r="BI22" s="220"/>
      <c r="BJ22" s="220"/>
      <c r="BK22" s="220"/>
      <c r="BL22" s="220"/>
    </row>
    <row r="23" spans="1:64" ht="12.75" customHeight="1" x14ac:dyDescent="0.25">
      <c r="A23" s="145" t="s">
        <v>25</v>
      </c>
      <c r="B23" s="145"/>
      <c r="C23" s="145"/>
      <c r="D23" s="145"/>
      <c r="E23" s="145"/>
      <c r="F23" s="145"/>
      <c r="G23" s="145"/>
      <c r="H23" s="145"/>
      <c r="I23" s="185" t="s">
        <v>170</v>
      </c>
      <c r="J23" s="185"/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185"/>
      <c r="X23" s="185"/>
      <c r="Y23" s="185"/>
      <c r="Z23" s="185"/>
      <c r="AA23" s="185"/>
      <c r="AB23" s="185"/>
      <c r="AC23" s="185"/>
      <c r="AD23" s="185"/>
      <c r="AE23" s="27"/>
      <c r="AF23" s="1"/>
      <c r="AI23" s="219"/>
      <c r="AJ23" s="219"/>
      <c r="AK23" s="219"/>
      <c r="AL23" s="219"/>
      <c r="AM23" s="219"/>
      <c r="AN23" s="219"/>
      <c r="AO23" s="219"/>
      <c r="AP23" s="219"/>
      <c r="AQ23" s="220"/>
      <c r="AR23" s="220"/>
      <c r="AS23" s="220"/>
      <c r="AT23" s="220"/>
      <c r="AU23" s="220"/>
      <c r="AV23" s="220"/>
      <c r="AW23" s="220"/>
      <c r="AX23" s="220"/>
      <c r="AY23" s="220"/>
      <c r="AZ23" s="220"/>
      <c r="BA23" s="220"/>
      <c r="BB23" s="220"/>
      <c r="BC23" s="220"/>
      <c r="BD23" s="220"/>
      <c r="BE23" s="220"/>
      <c r="BF23" s="220"/>
      <c r="BG23" s="220"/>
      <c r="BH23" s="220"/>
      <c r="BI23" s="220"/>
      <c r="BJ23" s="220"/>
      <c r="BK23" s="220"/>
      <c r="BL23" s="220"/>
    </row>
    <row r="24" spans="1:64" ht="12.75" customHeight="1" x14ac:dyDescent="0.25">
      <c r="A24" s="156" t="s">
        <v>26</v>
      </c>
      <c r="B24" s="156"/>
      <c r="C24" s="156"/>
      <c r="D24" s="156"/>
      <c r="E24" s="156"/>
      <c r="F24" s="156"/>
      <c r="G24" s="156"/>
      <c r="H24" s="156"/>
      <c r="I24" s="178" t="s">
        <v>179</v>
      </c>
      <c r="J24" s="178"/>
      <c r="K24" s="178"/>
      <c r="L24" s="178"/>
      <c r="M24" s="178"/>
      <c r="N24" s="178"/>
      <c r="O24" s="178"/>
      <c r="P24" s="178"/>
      <c r="Q24" s="178"/>
      <c r="R24" s="178"/>
      <c r="S24" s="178"/>
      <c r="T24" s="178"/>
      <c r="U24" s="178"/>
      <c r="V24" s="178"/>
      <c r="W24" s="178"/>
      <c r="X24" s="178"/>
      <c r="Y24" s="178"/>
      <c r="Z24" s="178"/>
      <c r="AA24" s="178"/>
      <c r="AB24" s="178"/>
      <c r="AC24" s="178"/>
      <c r="AD24" s="178"/>
      <c r="AE24" s="27"/>
      <c r="AF24" s="1"/>
      <c r="AI24" s="210"/>
      <c r="AJ24" s="210"/>
      <c r="AK24" s="210"/>
      <c r="AL24" s="210"/>
      <c r="AM24" s="210"/>
      <c r="AN24" s="210"/>
      <c r="AO24" s="210"/>
      <c r="AP24" s="210"/>
      <c r="AQ24" s="211"/>
      <c r="AR24" s="211"/>
      <c r="AS24" s="211"/>
      <c r="AT24" s="211"/>
      <c r="AU24" s="211"/>
      <c r="AV24" s="211"/>
      <c r="AW24" s="211"/>
      <c r="AX24" s="211"/>
      <c r="AY24" s="211"/>
      <c r="AZ24" s="211"/>
      <c r="BA24" s="211"/>
      <c r="BB24" s="211"/>
      <c r="BC24" s="211"/>
      <c r="BD24" s="211"/>
      <c r="BE24" s="211"/>
      <c r="BF24" s="211"/>
      <c r="BG24" s="211"/>
      <c r="BH24" s="211"/>
      <c r="BI24" s="211"/>
      <c r="BJ24" s="211"/>
      <c r="BK24" s="211"/>
      <c r="BL24" s="211"/>
    </row>
    <row r="25" spans="1:64" ht="12.75" customHeight="1" x14ac:dyDescent="0.25">
      <c r="A25" s="186" t="s">
        <v>151</v>
      </c>
      <c r="B25" s="187"/>
      <c r="C25" s="187"/>
      <c r="D25" s="187"/>
      <c r="E25" s="187"/>
      <c r="F25" s="187"/>
      <c r="G25" s="187"/>
      <c r="H25" s="188"/>
      <c r="I25" s="130" t="s">
        <v>171</v>
      </c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2"/>
      <c r="AE25" s="27"/>
      <c r="AF25" s="1"/>
      <c r="AI25" s="105"/>
      <c r="AJ25" s="105"/>
      <c r="AK25" s="105"/>
      <c r="AL25" s="105"/>
      <c r="AM25" s="105"/>
      <c r="AN25" s="105"/>
      <c r="AO25" s="105"/>
      <c r="AP25" s="105"/>
      <c r="AQ25" s="73"/>
      <c r="AR25" s="73"/>
      <c r="AS25" s="73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  <c r="BH25" s="73"/>
      <c r="BI25" s="73"/>
      <c r="BJ25" s="73"/>
      <c r="BK25" s="73"/>
      <c r="BL25" s="73"/>
    </row>
    <row r="26" spans="1:64" x14ac:dyDescent="0.25">
      <c r="A26" s="156" t="s">
        <v>27</v>
      </c>
      <c r="B26" s="156"/>
      <c r="C26" s="156"/>
      <c r="D26" s="156"/>
      <c r="E26" s="156"/>
      <c r="F26" s="156"/>
      <c r="G26" s="156"/>
      <c r="H26" s="156"/>
      <c r="I26" s="179" t="s">
        <v>177</v>
      </c>
      <c r="J26" s="179"/>
      <c r="K26" s="179"/>
      <c r="L26" s="179"/>
      <c r="M26" s="179"/>
      <c r="N26" s="179"/>
      <c r="O26" s="179"/>
      <c r="P26" s="179"/>
      <c r="Q26" s="179"/>
      <c r="R26" s="179"/>
      <c r="S26" s="179"/>
      <c r="T26" s="179"/>
      <c r="U26" s="179"/>
      <c r="V26" s="179"/>
      <c r="W26" s="179"/>
      <c r="X26" s="179"/>
      <c r="Y26" s="179"/>
      <c r="Z26" s="179"/>
      <c r="AA26" s="179"/>
      <c r="AB26" s="179"/>
      <c r="AC26" s="179"/>
      <c r="AD26" s="179"/>
      <c r="AE26" s="27"/>
      <c r="AF26" s="1"/>
      <c r="AI26" s="210"/>
      <c r="AJ26" s="210"/>
      <c r="AK26" s="210"/>
      <c r="AL26" s="210"/>
      <c r="AM26" s="210"/>
      <c r="AN26" s="210"/>
      <c r="AO26" s="210"/>
      <c r="AP26" s="210"/>
      <c r="AQ26" s="211"/>
      <c r="AR26" s="211"/>
      <c r="AS26" s="211"/>
      <c r="AT26" s="211"/>
      <c r="AU26" s="211"/>
      <c r="AV26" s="211"/>
      <c r="AW26" s="211"/>
      <c r="AX26" s="211"/>
      <c r="AY26" s="211"/>
      <c r="AZ26" s="211"/>
      <c r="BA26" s="211"/>
      <c r="BB26" s="211"/>
      <c r="BC26" s="211"/>
      <c r="BD26" s="211"/>
      <c r="BE26" s="211"/>
      <c r="BF26" s="211"/>
      <c r="BG26" s="211"/>
      <c r="BH26" s="211"/>
      <c r="BI26" s="211"/>
      <c r="BJ26" s="211"/>
      <c r="BK26" s="211"/>
      <c r="BL26" s="211"/>
    </row>
    <row r="27" spans="1:64" ht="12.75" customHeight="1" x14ac:dyDescent="0.25">
      <c r="A27" s="156" t="s">
        <v>33</v>
      </c>
      <c r="B27" s="156"/>
      <c r="C27" s="156"/>
      <c r="D27" s="156"/>
      <c r="E27" s="156"/>
      <c r="F27" s="156"/>
      <c r="G27" s="156"/>
      <c r="H27" s="156"/>
      <c r="I27" s="178" t="s">
        <v>172</v>
      </c>
      <c r="J27" s="178"/>
      <c r="K27" s="178"/>
      <c r="L27" s="178"/>
      <c r="M27" s="178"/>
      <c r="N27" s="178"/>
      <c r="O27" s="178"/>
      <c r="P27" s="178"/>
      <c r="Q27" s="178"/>
      <c r="R27" s="178"/>
      <c r="S27" s="178"/>
      <c r="T27" s="178"/>
      <c r="U27" s="178"/>
      <c r="V27" s="178"/>
      <c r="W27" s="178"/>
      <c r="X27" s="178"/>
      <c r="Y27" s="178"/>
      <c r="Z27" s="178"/>
      <c r="AA27" s="178"/>
      <c r="AB27" s="178"/>
      <c r="AC27" s="178"/>
      <c r="AD27" s="178"/>
      <c r="AE27" s="27"/>
      <c r="AF27" s="1"/>
      <c r="AI27" s="210"/>
      <c r="AJ27" s="210"/>
      <c r="AK27" s="210"/>
      <c r="AL27" s="210"/>
      <c r="AM27" s="210"/>
      <c r="AN27" s="210"/>
      <c r="AO27" s="210"/>
      <c r="AP27" s="210"/>
      <c r="AQ27" s="211"/>
      <c r="AR27" s="211"/>
      <c r="AS27" s="211"/>
      <c r="AT27" s="211"/>
      <c r="AU27" s="211"/>
      <c r="AV27" s="211"/>
      <c r="AW27" s="211"/>
      <c r="AX27" s="211"/>
      <c r="AY27" s="211"/>
      <c r="AZ27" s="211"/>
      <c r="BA27" s="211"/>
      <c r="BB27" s="211"/>
      <c r="BC27" s="211"/>
      <c r="BD27" s="211"/>
      <c r="BE27" s="211"/>
      <c r="BF27" s="211"/>
      <c r="BG27" s="211"/>
      <c r="BH27" s="211"/>
      <c r="BI27" s="211"/>
      <c r="BJ27" s="211"/>
      <c r="BK27" s="211"/>
      <c r="BL27" s="211"/>
    </row>
    <row r="28" spans="1:64" ht="12.75" customHeight="1" x14ac:dyDescent="0.25">
      <c r="A28" s="145" t="s">
        <v>28</v>
      </c>
      <c r="B28" s="145"/>
      <c r="C28" s="145"/>
      <c r="D28" s="145"/>
      <c r="E28" s="145"/>
      <c r="F28" s="145"/>
      <c r="G28" s="145"/>
      <c r="H28" s="145"/>
      <c r="I28" s="180">
        <v>45598</v>
      </c>
      <c r="J28" s="181"/>
      <c r="K28" s="181"/>
      <c r="L28" s="181"/>
      <c r="M28" s="181"/>
      <c r="N28" s="181"/>
      <c r="O28" s="181"/>
      <c r="P28" s="181"/>
      <c r="Q28" s="181"/>
      <c r="R28" s="181"/>
      <c r="S28" s="181"/>
      <c r="T28" s="181"/>
      <c r="U28" s="181"/>
      <c r="V28" s="181"/>
      <c r="W28" s="181"/>
      <c r="X28" s="181"/>
      <c r="Y28" s="181"/>
      <c r="Z28" s="181"/>
      <c r="AA28" s="181"/>
      <c r="AB28" s="181"/>
      <c r="AC28" s="181"/>
      <c r="AD28" s="181"/>
      <c r="AE28" s="4"/>
      <c r="AF28" s="1"/>
      <c r="AI28" s="219"/>
      <c r="AJ28" s="219"/>
      <c r="AK28" s="219"/>
      <c r="AL28" s="219"/>
      <c r="AM28" s="219"/>
      <c r="AN28" s="219"/>
      <c r="AO28" s="219"/>
      <c r="AP28" s="219"/>
      <c r="AQ28" s="221"/>
      <c r="AR28" s="220"/>
      <c r="AS28" s="220"/>
      <c r="AT28" s="220"/>
      <c r="AU28" s="220"/>
      <c r="AV28" s="220"/>
      <c r="AW28" s="220"/>
      <c r="AX28" s="220"/>
      <c r="AY28" s="220"/>
      <c r="AZ28" s="220"/>
      <c r="BA28" s="220"/>
      <c r="BB28" s="220"/>
      <c r="BC28" s="220"/>
      <c r="BD28" s="220"/>
      <c r="BE28" s="220"/>
      <c r="BF28" s="220"/>
      <c r="BG28" s="220"/>
      <c r="BH28" s="220"/>
      <c r="BI28" s="220"/>
      <c r="BJ28" s="220"/>
      <c r="BK28" s="220"/>
      <c r="BL28" s="220"/>
    </row>
    <row r="29" spans="1:64" ht="12.75" customHeight="1" x14ac:dyDescent="0.25">
      <c r="A29" s="145" t="s">
        <v>29</v>
      </c>
      <c r="B29" s="145"/>
      <c r="C29" s="145"/>
      <c r="D29" s="145"/>
      <c r="E29" s="145"/>
      <c r="F29" s="145"/>
      <c r="G29" s="145"/>
      <c r="H29" s="145"/>
      <c r="I29" s="180">
        <f>I28</f>
        <v>45598</v>
      </c>
      <c r="J29" s="181"/>
      <c r="K29" s="181"/>
      <c r="L29" s="181"/>
      <c r="M29" s="181"/>
      <c r="N29" s="181"/>
      <c r="O29" s="181"/>
      <c r="P29" s="181"/>
      <c r="Q29" s="181"/>
      <c r="R29" s="181"/>
      <c r="S29" s="181"/>
      <c r="T29" s="181"/>
      <c r="U29" s="181"/>
      <c r="V29" s="181"/>
      <c r="W29" s="181"/>
      <c r="X29" s="181"/>
      <c r="Y29" s="181"/>
      <c r="Z29" s="181"/>
      <c r="AA29" s="181"/>
      <c r="AB29" s="181"/>
      <c r="AC29" s="181"/>
      <c r="AD29" s="181"/>
      <c r="AE29" s="4"/>
      <c r="AF29" s="1"/>
      <c r="AI29" s="219"/>
      <c r="AJ29" s="219"/>
      <c r="AK29" s="219"/>
      <c r="AL29" s="219"/>
      <c r="AM29" s="219"/>
      <c r="AN29" s="219"/>
      <c r="AO29" s="219"/>
      <c r="AP29" s="219"/>
      <c r="AQ29" s="221"/>
      <c r="AR29" s="220"/>
      <c r="AS29" s="220"/>
      <c r="AT29" s="220"/>
      <c r="AU29" s="220"/>
      <c r="AV29" s="220"/>
      <c r="AW29" s="220"/>
      <c r="AX29" s="220"/>
      <c r="AY29" s="220"/>
      <c r="AZ29" s="220"/>
      <c r="BA29" s="220"/>
      <c r="BB29" s="220"/>
      <c r="BC29" s="220"/>
      <c r="BD29" s="220"/>
      <c r="BE29" s="220"/>
      <c r="BF29" s="220"/>
      <c r="BG29" s="220"/>
      <c r="BH29" s="220"/>
      <c r="BI29" s="220"/>
      <c r="BJ29" s="220"/>
      <c r="BK29" s="220"/>
      <c r="BL29" s="220"/>
    </row>
    <row r="30" spans="1:64" ht="12.75" customHeight="1" x14ac:dyDescent="0.25">
      <c r="A30" s="145" t="s">
        <v>30</v>
      </c>
      <c r="B30" s="145"/>
      <c r="C30" s="145"/>
      <c r="D30" s="145"/>
      <c r="E30" s="145"/>
      <c r="F30" s="145"/>
      <c r="G30" s="145"/>
      <c r="H30" s="145"/>
      <c r="I30" s="181" t="s">
        <v>123</v>
      </c>
      <c r="J30" s="181"/>
      <c r="K30" s="181"/>
      <c r="L30" s="181"/>
      <c r="M30" s="181"/>
      <c r="N30" s="181"/>
      <c r="O30" s="181"/>
      <c r="P30" s="181"/>
      <c r="Q30" s="181"/>
      <c r="R30" s="181"/>
      <c r="S30" s="181"/>
      <c r="T30" s="181"/>
      <c r="U30" s="181"/>
      <c r="V30" s="181"/>
      <c r="W30" s="181"/>
      <c r="X30" s="181"/>
      <c r="Y30" s="181"/>
      <c r="Z30" s="181"/>
      <c r="AA30" s="181"/>
      <c r="AB30" s="181"/>
      <c r="AC30" s="181"/>
      <c r="AD30" s="181"/>
      <c r="AE30" s="4"/>
      <c r="AF30" s="1"/>
      <c r="AI30" s="219"/>
      <c r="AJ30" s="219"/>
      <c r="AK30" s="219"/>
      <c r="AL30" s="219"/>
      <c r="AM30" s="219"/>
      <c r="AN30" s="219"/>
      <c r="AO30" s="219"/>
      <c r="AP30" s="219"/>
      <c r="AQ30" s="220"/>
      <c r="AR30" s="220"/>
      <c r="AS30" s="220"/>
      <c r="AT30" s="220"/>
      <c r="AU30" s="220"/>
      <c r="AV30" s="220"/>
      <c r="AW30" s="220"/>
      <c r="AX30" s="220"/>
      <c r="AY30" s="220"/>
      <c r="AZ30" s="220"/>
      <c r="BA30" s="220"/>
      <c r="BB30" s="220"/>
      <c r="BC30" s="220"/>
      <c r="BD30" s="220"/>
      <c r="BE30" s="220"/>
      <c r="BF30" s="220"/>
      <c r="BG30" s="220"/>
      <c r="BH30" s="220"/>
      <c r="BI30" s="220"/>
      <c r="BJ30" s="220"/>
      <c r="BK30" s="220"/>
      <c r="BL30" s="220"/>
    </row>
    <row r="31" spans="1:64" ht="12.75" customHeight="1" x14ac:dyDescent="0.25">
      <c r="A31" s="145" t="s">
        <v>31</v>
      </c>
      <c r="B31" s="145"/>
      <c r="C31" s="145"/>
      <c r="D31" s="145"/>
      <c r="E31" s="145"/>
      <c r="F31" s="145"/>
      <c r="G31" s="145"/>
      <c r="H31" s="145"/>
      <c r="I31" s="181" t="s">
        <v>32</v>
      </c>
      <c r="J31" s="181"/>
      <c r="K31" s="181"/>
      <c r="L31" s="181"/>
      <c r="M31" s="181"/>
      <c r="N31" s="181"/>
      <c r="O31" s="181"/>
      <c r="P31" s="181"/>
      <c r="Q31" s="181"/>
      <c r="R31" s="181"/>
      <c r="S31" s="181"/>
      <c r="T31" s="181"/>
      <c r="U31" s="181"/>
      <c r="V31" s="181"/>
      <c r="W31" s="181"/>
      <c r="X31" s="181"/>
      <c r="Y31" s="181"/>
      <c r="Z31" s="181"/>
      <c r="AA31" s="181"/>
      <c r="AB31" s="181"/>
      <c r="AC31" s="181"/>
      <c r="AD31" s="181"/>
      <c r="AE31" s="4"/>
      <c r="AF31" s="1"/>
      <c r="AI31" s="219"/>
      <c r="AJ31" s="219"/>
      <c r="AK31" s="219"/>
      <c r="AL31" s="219"/>
      <c r="AM31" s="219"/>
      <c r="AN31" s="219"/>
      <c r="AO31" s="219"/>
      <c r="AP31" s="219"/>
      <c r="AQ31" s="220"/>
      <c r="AR31" s="220"/>
      <c r="AS31" s="220"/>
      <c r="AT31" s="220"/>
      <c r="AU31" s="220"/>
      <c r="AV31" s="220"/>
      <c r="AW31" s="220"/>
      <c r="AX31" s="220"/>
      <c r="AY31" s="220"/>
      <c r="AZ31" s="220"/>
      <c r="BA31" s="220"/>
      <c r="BB31" s="220"/>
      <c r="BC31" s="220"/>
      <c r="BD31" s="220"/>
      <c r="BE31" s="220"/>
      <c r="BF31" s="220"/>
      <c r="BG31" s="220"/>
      <c r="BH31" s="220"/>
      <c r="BI31" s="220"/>
      <c r="BJ31" s="220"/>
      <c r="BK31" s="220"/>
      <c r="BL31" s="220"/>
    </row>
    <row r="32" spans="1:64" ht="12.75" customHeight="1" x14ac:dyDescent="0.25">
      <c r="A32" s="145" t="s">
        <v>21</v>
      </c>
      <c r="B32" s="181"/>
      <c r="C32" s="181"/>
      <c r="D32" s="181"/>
      <c r="E32" s="181"/>
      <c r="F32" s="181"/>
      <c r="G32" s="181"/>
      <c r="H32" s="181"/>
      <c r="I32" s="181" t="s">
        <v>22</v>
      </c>
      <c r="J32" s="181"/>
      <c r="K32" s="181"/>
      <c r="L32" s="181"/>
      <c r="M32" s="181"/>
      <c r="N32" s="181"/>
      <c r="O32" s="181"/>
      <c r="P32" s="181"/>
      <c r="Q32" s="181"/>
      <c r="R32" s="181"/>
      <c r="S32" s="181"/>
      <c r="T32" s="181"/>
      <c r="U32" s="181"/>
      <c r="V32" s="181"/>
      <c r="W32" s="181"/>
      <c r="X32" s="181"/>
      <c r="Y32" s="181"/>
      <c r="Z32" s="181"/>
      <c r="AA32" s="181"/>
      <c r="AB32" s="181"/>
      <c r="AC32" s="181"/>
      <c r="AD32" s="181"/>
      <c r="AE32" s="4"/>
      <c r="AF32" s="1"/>
      <c r="AI32" s="219"/>
      <c r="AJ32" s="220"/>
      <c r="AK32" s="220"/>
      <c r="AL32" s="220"/>
      <c r="AM32" s="220"/>
      <c r="AN32" s="220"/>
      <c r="AO32" s="220"/>
      <c r="AP32" s="220"/>
      <c r="AQ32" s="220"/>
      <c r="AR32" s="220"/>
      <c r="AS32" s="220"/>
      <c r="AT32" s="220"/>
      <c r="AU32" s="220"/>
      <c r="AV32" s="220"/>
      <c r="AW32" s="220"/>
      <c r="AX32" s="220"/>
      <c r="AY32" s="220"/>
      <c r="AZ32" s="220"/>
      <c r="BA32" s="220"/>
      <c r="BB32" s="220"/>
      <c r="BC32" s="220"/>
      <c r="BD32" s="220"/>
      <c r="BE32" s="220"/>
      <c r="BF32" s="220"/>
      <c r="BG32" s="220"/>
      <c r="BH32" s="220"/>
      <c r="BI32" s="220"/>
      <c r="BJ32" s="220"/>
      <c r="BK32" s="220"/>
      <c r="BL32" s="220"/>
    </row>
    <row r="33" spans="1:64" ht="12.75" customHeight="1" x14ac:dyDescent="0.25">
      <c r="A33" s="142" t="s">
        <v>34</v>
      </c>
      <c r="B33" s="143"/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  <c r="AA33" s="143"/>
      <c r="AB33" s="143"/>
      <c r="AC33" s="143"/>
      <c r="AD33" s="144"/>
      <c r="AE33" s="1"/>
      <c r="AF33" s="1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  <c r="BI33" s="210"/>
      <c r="BJ33" s="210"/>
      <c r="BK33" s="210"/>
      <c r="BL33" s="210"/>
    </row>
    <row r="34" spans="1:64" ht="12.75" customHeight="1" x14ac:dyDescent="0.25">
      <c r="A34" s="135" t="s">
        <v>110</v>
      </c>
      <c r="B34" s="136"/>
      <c r="C34" s="136"/>
      <c r="D34" s="136"/>
      <c r="E34" s="136"/>
      <c r="F34" s="136"/>
      <c r="G34" s="136"/>
      <c r="H34" s="136"/>
      <c r="I34" s="136"/>
      <c r="J34" s="136"/>
      <c r="K34" s="136"/>
      <c r="L34" s="136"/>
      <c r="M34" s="136"/>
      <c r="N34" s="136"/>
      <c r="O34" s="136"/>
      <c r="P34" s="136"/>
      <c r="Q34" s="136"/>
      <c r="R34" s="136"/>
      <c r="S34" s="136"/>
      <c r="T34" s="136"/>
      <c r="U34" s="136"/>
      <c r="V34" s="136"/>
      <c r="W34" s="136"/>
      <c r="X34" s="136"/>
      <c r="Y34" s="136"/>
      <c r="Z34" s="136"/>
      <c r="AA34" s="136"/>
      <c r="AB34" s="136"/>
      <c r="AC34" s="136"/>
      <c r="AD34" s="137"/>
      <c r="AE34" s="1"/>
      <c r="AF34" s="1"/>
      <c r="AI34" s="136"/>
      <c r="AJ34" s="136"/>
      <c r="AK34" s="136"/>
      <c r="AL34" s="136"/>
      <c r="AM34" s="136"/>
      <c r="AN34" s="136"/>
      <c r="AO34" s="136"/>
      <c r="AP34" s="136"/>
      <c r="AQ34" s="136"/>
      <c r="AR34" s="136"/>
      <c r="AS34" s="136"/>
      <c r="AT34" s="136"/>
      <c r="AU34" s="136"/>
      <c r="AV34" s="136"/>
      <c r="AW34" s="136"/>
      <c r="AX34" s="136"/>
      <c r="AY34" s="136"/>
      <c r="AZ34" s="136"/>
      <c r="BA34" s="136"/>
      <c r="BB34" s="136"/>
      <c r="BC34" s="136"/>
      <c r="BD34" s="136"/>
      <c r="BE34" s="136"/>
      <c r="BF34" s="136"/>
      <c r="BG34" s="136"/>
      <c r="BH34" s="136"/>
      <c r="BI34" s="136"/>
      <c r="BJ34" s="136"/>
      <c r="BK34" s="136"/>
      <c r="BL34" s="136"/>
    </row>
    <row r="35" spans="1:64" ht="12.75" customHeight="1" x14ac:dyDescent="0.25">
      <c r="A35" s="135" t="s">
        <v>111</v>
      </c>
      <c r="B35" s="136"/>
      <c r="C35" s="136"/>
      <c r="D35" s="136"/>
      <c r="E35" s="136"/>
      <c r="F35" s="136"/>
      <c r="G35" s="136"/>
      <c r="H35" s="136"/>
      <c r="I35" s="136"/>
      <c r="J35" s="136"/>
      <c r="K35" s="136"/>
      <c r="L35" s="136"/>
      <c r="M35" s="136"/>
      <c r="N35" s="136"/>
      <c r="O35" s="136"/>
      <c r="P35" s="136"/>
      <c r="Q35" s="136"/>
      <c r="R35" s="136"/>
      <c r="S35" s="136"/>
      <c r="T35" s="136"/>
      <c r="U35" s="136"/>
      <c r="V35" s="136"/>
      <c r="W35" s="136"/>
      <c r="X35" s="136"/>
      <c r="Y35" s="136"/>
      <c r="Z35" s="136"/>
      <c r="AA35" s="136"/>
      <c r="AB35" s="136"/>
      <c r="AC35" s="136"/>
      <c r="AD35" s="137"/>
      <c r="AE35" s="1"/>
      <c r="AF35" s="1"/>
      <c r="AI35" s="136"/>
      <c r="AJ35" s="136"/>
      <c r="AK35" s="136"/>
      <c r="AL35" s="136"/>
      <c r="AM35" s="136"/>
      <c r="AN35" s="136"/>
      <c r="AO35" s="136"/>
      <c r="AP35" s="136"/>
      <c r="AQ35" s="136"/>
      <c r="AR35" s="136"/>
      <c r="AS35" s="136"/>
      <c r="AT35" s="136"/>
      <c r="AU35" s="136"/>
      <c r="AV35" s="136"/>
      <c r="AW35" s="136"/>
      <c r="AX35" s="136"/>
      <c r="AY35" s="136"/>
      <c r="AZ35" s="136"/>
      <c r="BA35" s="136"/>
      <c r="BB35" s="136"/>
      <c r="BC35" s="136"/>
      <c r="BD35" s="136"/>
      <c r="BE35" s="136"/>
      <c r="BF35" s="136"/>
      <c r="BG35" s="136"/>
      <c r="BH35" s="136"/>
      <c r="BI35" s="136"/>
      <c r="BJ35" s="136"/>
      <c r="BK35" s="136"/>
      <c r="BL35" s="136"/>
    </row>
    <row r="36" spans="1:64" ht="12.6" customHeight="1" x14ac:dyDescent="0.25">
      <c r="A36" s="135" t="s">
        <v>112</v>
      </c>
      <c r="B36" s="136"/>
      <c r="C36" s="136"/>
      <c r="D36" s="136"/>
      <c r="E36" s="136"/>
      <c r="F36" s="136"/>
      <c r="G36" s="136"/>
      <c r="H36" s="136"/>
      <c r="I36" s="136"/>
      <c r="J36" s="136"/>
      <c r="K36" s="136"/>
      <c r="L36" s="136"/>
      <c r="M36" s="136"/>
      <c r="N36" s="136"/>
      <c r="O36" s="136"/>
      <c r="P36" s="136"/>
      <c r="Q36" s="136"/>
      <c r="R36" s="136"/>
      <c r="S36" s="136"/>
      <c r="T36" s="136"/>
      <c r="U36" s="136"/>
      <c r="V36" s="136"/>
      <c r="W36" s="136"/>
      <c r="X36" s="136"/>
      <c r="Y36" s="136"/>
      <c r="Z36" s="136"/>
      <c r="AA36" s="136"/>
      <c r="AB36" s="136"/>
      <c r="AC36" s="136"/>
      <c r="AD36" s="137"/>
      <c r="AE36" s="1"/>
      <c r="AF36" s="1"/>
      <c r="AI36" s="136"/>
      <c r="AJ36" s="136"/>
      <c r="AK36" s="136"/>
      <c r="AL36" s="136"/>
      <c r="AM36" s="136"/>
      <c r="AN36" s="136"/>
      <c r="AO36" s="136"/>
      <c r="AP36" s="136"/>
      <c r="AQ36" s="136"/>
      <c r="AR36" s="136"/>
      <c r="AS36" s="136"/>
      <c r="AT36" s="136"/>
      <c r="AU36" s="136"/>
      <c r="AV36" s="136"/>
      <c r="AW36" s="136"/>
      <c r="AX36" s="136"/>
      <c r="AY36" s="136"/>
      <c r="AZ36" s="136"/>
      <c r="BA36" s="136"/>
      <c r="BB36" s="136"/>
      <c r="BC36" s="136"/>
      <c r="BD36" s="136"/>
      <c r="BE36" s="136"/>
      <c r="BF36" s="136"/>
      <c r="BG36" s="136"/>
      <c r="BH36" s="136"/>
      <c r="BI36" s="136"/>
      <c r="BJ36" s="136"/>
      <c r="BK36" s="136"/>
      <c r="BL36" s="136"/>
    </row>
    <row r="37" spans="1:64" ht="12.6" customHeight="1" x14ac:dyDescent="0.25">
      <c r="A37" s="135" t="s">
        <v>113</v>
      </c>
      <c r="B37" s="136"/>
      <c r="C37" s="136"/>
      <c r="D37" s="136"/>
      <c r="E37" s="136"/>
      <c r="F37" s="136"/>
      <c r="G37" s="136"/>
      <c r="H37" s="136"/>
      <c r="I37" s="136"/>
      <c r="J37" s="136"/>
      <c r="K37" s="136"/>
      <c r="L37" s="136"/>
      <c r="M37" s="136"/>
      <c r="N37" s="136"/>
      <c r="O37" s="136"/>
      <c r="P37" s="136"/>
      <c r="Q37" s="136"/>
      <c r="R37" s="136"/>
      <c r="S37" s="136"/>
      <c r="T37" s="136"/>
      <c r="U37" s="136"/>
      <c r="V37" s="136"/>
      <c r="W37" s="136"/>
      <c r="X37" s="136"/>
      <c r="Y37" s="136"/>
      <c r="Z37" s="136"/>
      <c r="AA37" s="136"/>
      <c r="AB37" s="136"/>
      <c r="AC37" s="136"/>
      <c r="AD37" s="137"/>
      <c r="AE37" s="1"/>
      <c r="AF37" s="1"/>
      <c r="AI37" s="136"/>
      <c r="AJ37" s="136"/>
      <c r="AK37" s="136"/>
      <c r="AL37" s="136"/>
      <c r="AM37" s="136"/>
      <c r="AN37" s="136"/>
      <c r="AO37" s="136"/>
      <c r="AP37" s="136"/>
      <c r="AQ37" s="136"/>
      <c r="AR37" s="136"/>
      <c r="AS37" s="136"/>
      <c r="AT37" s="136"/>
      <c r="AU37" s="136"/>
      <c r="AV37" s="136"/>
      <c r="AW37" s="136"/>
      <c r="AX37" s="136"/>
      <c r="AY37" s="136"/>
      <c r="AZ37" s="136"/>
      <c r="BA37" s="136"/>
      <c r="BB37" s="136"/>
      <c r="BC37" s="136"/>
      <c r="BD37" s="136"/>
      <c r="BE37" s="136"/>
      <c r="BF37" s="136"/>
      <c r="BG37" s="136"/>
      <c r="BH37" s="136"/>
      <c r="BI37" s="136"/>
      <c r="BJ37" s="136"/>
      <c r="BK37" s="136"/>
      <c r="BL37" s="136"/>
    </row>
    <row r="38" spans="1:64" ht="12.6" customHeight="1" x14ac:dyDescent="0.25">
      <c r="A38" s="135" t="s">
        <v>114</v>
      </c>
      <c r="B38" s="136"/>
      <c r="C38" s="136"/>
      <c r="D38" s="136"/>
      <c r="E38" s="136"/>
      <c r="F38" s="136"/>
      <c r="G38" s="136"/>
      <c r="H38" s="136"/>
      <c r="I38" s="136"/>
      <c r="J38" s="136"/>
      <c r="K38" s="136"/>
      <c r="L38" s="136"/>
      <c r="M38" s="136"/>
      <c r="N38" s="136"/>
      <c r="O38" s="136"/>
      <c r="P38" s="136"/>
      <c r="Q38" s="136"/>
      <c r="R38" s="136"/>
      <c r="S38" s="136"/>
      <c r="T38" s="136"/>
      <c r="U38" s="136"/>
      <c r="V38" s="136"/>
      <c r="W38" s="136"/>
      <c r="X38" s="136"/>
      <c r="Y38" s="136"/>
      <c r="Z38" s="136"/>
      <c r="AA38" s="136"/>
      <c r="AB38" s="136"/>
      <c r="AC38" s="136"/>
      <c r="AD38" s="137"/>
      <c r="AE38" s="1"/>
      <c r="AF38" s="1"/>
      <c r="AI38" s="136"/>
      <c r="AJ38" s="136"/>
      <c r="AK38" s="136"/>
      <c r="AL38" s="136"/>
      <c r="AM38" s="136"/>
      <c r="AN38" s="136"/>
      <c r="AO38" s="136"/>
      <c r="AP38" s="136"/>
      <c r="AQ38" s="136"/>
      <c r="AR38" s="136"/>
      <c r="AS38" s="136"/>
      <c r="AT38" s="136"/>
      <c r="AU38" s="136"/>
      <c r="AV38" s="136"/>
      <c r="AW38" s="136"/>
      <c r="AX38" s="136"/>
      <c r="AY38" s="136"/>
      <c r="AZ38" s="136"/>
      <c r="BA38" s="136"/>
      <c r="BB38" s="136"/>
      <c r="BC38" s="136"/>
      <c r="BD38" s="136"/>
      <c r="BE38" s="136"/>
      <c r="BF38" s="136"/>
      <c r="BG38" s="136"/>
      <c r="BH38" s="136"/>
      <c r="BI38" s="136"/>
      <c r="BJ38" s="136"/>
      <c r="BK38" s="136"/>
      <c r="BL38" s="136"/>
    </row>
    <row r="39" spans="1:64" ht="12.6" customHeight="1" x14ac:dyDescent="0.25">
      <c r="A39" s="135" t="s">
        <v>115</v>
      </c>
      <c r="B39" s="136"/>
      <c r="C39" s="136"/>
      <c r="D39" s="136"/>
      <c r="E39" s="136"/>
      <c r="F39" s="136"/>
      <c r="G39" s="136"/>
      <c r="H39" s="136"/>
      <c r="I39" s="136"/>
      <c r="J39" s="136"/>
      <c r="K39" s="136"/>
      <c r="L39" s="136"/>
      <c r="M39" s="136"/>
      <c r="N39" s="136"/>
      <c r="O39" s="136"/>
      <c r="P39" s="136"/>
      <c r="Q39" s="136"/>
      <c r="R39" s="136"/>
      <c r="S39" s="136"/>
      <c r="T39" s="136"/>
      <c r="U39" s="136"/>
      <c r="V39" s="136"/>
      <c r="W39" s="136"/>
      <c r="X39" s="136"/>
      <c r="Y39" s="136"/>
      <c r="Z39" s="136"/>
      <c r="AA39" s="136"/>
      <c r="AB39" s="136"/>
      <c r="AC39" s="136"/>
      <c r="AD39" s="137"/>
      <c r="AE39" s="1"/>
      <c r="AF39" s="1"/>
      <c r="AI39" s="136"/>
      <c r="AJ39" s="136"/>
      <c r="AK39" s="136"/>
      <c r="AL39" s="136"/>
      <c r="AM39" s="136"/>
      <c r="AN39" s="136"/>
      <c r="AO39" s="136"/>
      <c r="AP39" s="136"/>
      <c r="AQ39" s="136"/>
      <c r="AR39" s="136"/>
      <c r="AS39" s="136"/>
      <c r="AT39" s="136"/>
      <c r="AU39" s="136"/>
      <c r="AV39" s="136"/>
      <c r="AW39" s="136"/>
      <c r="AX39" s="136"/>
      <c r="AY39" s="136"/>
      <c r="AZ39" s="136"/>
      <c r="BA39" s="136"/>
      <c r="BB39" s="136"/>
      <c r="BC39" s="136"/>
      <c r="BD39" s="136"/>
      <c r="BE39" s="136"/>
      <c r="BF39" s="136"/>
      <c r="BG39" s="136"/>
      <c r="BH39" s="136"/>
      <c r="BI39" s="136"/>
      <c r="BJ39" s="136"/>
      <c r="BK39" s="136"/>
      <c r="BL39" s="136"/>
    </row>
    <row r="40" spans="1:64" ht="12.6" customHeight="1" x14ac:dyDescent="0.25">
      <c r="A40" s="135" t="s">
        <v>118</v>
      </c>
      <c r="B40" s="136"/>
      <c r="C40" s="136"/>
      <c r="D40" s="136"/>
      <c r="E40" s="136"/>
      <c r="F40" s="136"/>
      <c r="G40" s="136"/>
      <c r="H40" s="136"/>
      <c r="I40" s="136"/>
      <c r="J40" s="136"/>
      <c r="K40" s="136"/>
      <c r="L40" s="136"/>
      <c r="M40" s="136"/>
      <c r="N40" s="136"/>
      <c r="O40" s="136"/>
      <c r="P40" s="136"/>
      <c r="Q40" s="136"/>
      <c r="R40" s="136"/>
      <c r="S40" s="136"/>
      <c r="T40" s="136"/>
      <c r="U40" s="136"/>
      <c r="V40" s="136"/>
      <c r="W40" s="136"/>
      <c r="X40" s="136"/>
      <c r="Y40" s="136"/>
      <c r="Z40" s="136"/>
      <c r="AA40" s="136"/>
      <c r="AB40" s="136"/>
      <c r="AC40" s="136"/>
      <c r="AD40" s="137"/>
      <c r="AE40" s="1"/>
      <c r="AF40" s="1"/>
      <c r="AI40" s="136"/>
      <c r="AJ40" s="136"/>
      <c r="AK40" s="136"/>
      <c r="AL40" s="136"/>
      <c r="AM40" s="136"/>
      <c r="AN40" s="136"/>
      <c r="AO40" s="136"/>
      <c r="AP40" s="136"/>
      <c r="AQ40" s="136"/>
      <c r="AR40" s="136"/>
      <c r="AS40" s="136"/>
      <c r="AT40" s="136"/>
      <c r="AU40" s="136"/>
      <c r="AV40" s="136"/>
      <c r="AW40" s="136"/>
      <c r="AX40" s="136"/>
      <c r="AY40" s="136"/>
      <c r="AZ40" s="136"/>
      <c r="BA40" s="136"/>
      <c r="BB40" s="136"/>
      <c r="BC40" s="136"/>
      <c r="BD40" s="136"/>
      <c r="BE40" s="136"/>
      <c r="BF40" s="136"/>
      <c r="BG40" s="136"/>
      <c r="BH40" s="136"/>
      <c r="BI40" s="136"/>
      <c r="BJ40" s="136"/>
      <c r="BK40" s="136"/>
      <c r="BL40" s="136"/>
    </row>
    <row r="41" spans="1:64" ht="12.6" customHeight="1" x14ac:dyDescent="0.25">
      <c r="A41" s="182" t="s">
        <v>116</v>
      </c>
      <c r="B41" s="183"/>
      <c r="C41" s="183"/>
      <c r="D41" s="183"/>
      <c r="E41" s="183"/>
      <c r="F41" s="183"/>
      <c r="G41" s="183"/>
      <c r="H41" s="183"/>
      <c r="I41" s="183"/>
      <c r="J41" s="183"/>
      <c r="K41" s="183"/>
      <c r="L41" s="183"/>
      <c r="M41" s="183"/>
      <c r="N41" s="183"/>
      <c r="O41" s="183"/>
      <c r="P41" s="183"/>
      <c r="Q41" s="183"/>
      <c r="R41" s="183"/>
      <c r="S41" s="183"/>
      <c r="T41" s="183"/>
      <c r="U41" s="183"/>
      <c r="V41" s="183"/>
      <c r="W41" s="183"/>
      <c r="X41" s="183"/>
      <c r="Y41" s="183"/>
      <c r="Z41" s="183"/>
      <c r="AA41" s="183"/>
      <c r="AB41" s="183"/>
      <c r="AC41" s="183"/>
      <c r="AD41" s="184"/>
      <c r="AE41" s="1"/>
      <c r="AF41" s="1"/>
      <c r="AI41" s="136"/>
      <c r="AJ41" s="136"/>
      <c r="AK41" s="136"/>
      <c r="AL41" s="136"/>
      <c r="AM41" s="136"/>
      <c r="AN41" s="136"/>
      <c r="AO41" s="136"/>
      <c r="AP41" s="136"/>
      <c r="AQ41" s="136"/>
      <c r="AR41" s="136"/>
      <c r="AS41" s="136"/>
      <c r="AT41" s="136"/>
      <c r="AU41" s="136"/>
      <c r="AV41" s="136"/>
      <c r="AW41" s="136"/>
      <c r="AX41" s="136"/>
      <c r="AY41" s="136"/>
      <c r="AZ41" s="136"/>
      <c r="BA41" s="136"/>
      <c r="BB41" s="136"/>
      <c r="BC41" s="136"/>
      <c r="BD41" s="136"/>
      <c r="BE41" s="136"/>
      <c r="BF41" s="136"/>
      <c r="BG41" s="136"/>
      <c r="BH41" s="136"/>
      <c r="BI41" s="136"/>
      <c r="BJ41" s="136"/>
      <c r="BK41" s="136"/>
      <c r="BL41" s="136"/>
    </row>
    <row r="42" spans="1:64" ht="13.8" x14ac:dyDescent="0.25">
      <c r="A42" s="217" t="s">
        <v>11</v>
      </c>
      <c r="B42" s="217"/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8"/>
      <c r="W42" s="218"/>
      <c r="X42" s="218"/>
      <c r="Y42" s="218"/>
      <c r="Z42" s="218"/>
      <c r="AA42" s="218"/>
      <c r="AB42" s="218"/>
      <c r="AC42" s="218"/>
      <c r="AD42" s="218"/>
      <c r="AI42" s="217" t="s">
        <v>11</v>
      </c>
      <c r="AJ42" s="217"/>
      <c r="AK42" s="217"/>
      <c r="AL42" s="217"/>
      <c r="AM42" s="217"/>
      <c r="AN42" s="217"/>
      <c r="AO42" s="217"/>
      <c r="AP42" s="217"/>
      <c r="AQ42" s="217"/>
      <c r="AR42" s="217"/>
      <c r="AS42" s="217"/>
      <c r="AT42" s="217"/>
      <c r="AU42" s="217"/>
      <c r="AV42" s="217"/>
      <c r="AW42" s="217"/>
      <c r="AX42" s="217"/>
      <c r="AY42" s="217"/>
      <c r="AZ42" s="217"/>
      <c r="BA42" s="217"/>
      <c r="BB42" s="217"/>
      <c r="BC42" s="217"/>
      <c r="BD42" s="218"/>
      <c r="BE42" s="218"/>
      <c r="BF42" s="218"/>
      <c r="BG42" s="218"/>
      <c r="BH42" s="218"/>
      <c r="BI42" s="218"/>
      <c r="BJ42" s="218"/>
      <c r="BK42" s="218"/>
      <c r="BL42" s="218"/>
    </row>
    <row r="43" spans="1:64" ht="24" customHeight="1" x14ac:dyDescent="0.25">
      <c r="A43" s="134" t="s">
        <v>8</v>
      </c>
      <c r="B43" s="134"/>
      <c r="C43" s="134"/>
      <c r="D43" s="134"/>
      <c r="E43" s="134"/>
      <c r="F43" s="134"/>
      <c r="G43" s="134"/>
      <c r="H43" s="134"/>
      <c r="I43" s="134"/>
      <c r="J43" s="134"/>
      <c r="K43" s="134"/>
      <c r="L43" s="134"/>
      <c r="M43" s="134"/>
      <c r="N43" s="133" t="s">
        <v>10</v>
      </c>
      <c r="O43" s="133"/>
      <c r="P43" s="133"/>
      <c r="Q43" s="133"/>
      <c r="R43" s="133"/>
      <c r="S43" s="133"/>
      <c r="T43" s="133"/>
      <c r="U43" s="133"/>
      <c r="V43" s="133" t="s">
        <v>40</v>
      </c>
      <c r="W43" s="133"/>
      <c r="X43" s="133"/>
      <c r="Y43" s="133"/>
      <c r="Z43" s="133"/>
      <c r="AA43" s="133" t="s">
        <v>35</v>
      </c>
      <c r="AB43" s="133"/>
      <c r="AC43" s="133"/>
      <c r="AD43" s="133"/>
      <c r="AI43" s="134" t="s">
        <v>8</v>
      </c>
      <c r="AJ43" s="134"/>
      <c r="AK43" s="134"/>
      <c r="AL43" s="134"/>
      <c r="AM43" s="134"/>
      <c r="AN43" s="134"/>
      <c r="AO43" s="134"/>
      <c r="AP43" s="134"/>
      <c r="AQ43" s="134"/>
      <c r="AR43" s="134"/>
      <c r="AS43" s="134"/>
      <c r="AT43" s="134"/>
      <c r="AU43" s="134"/>
      <c r="AV43" s="133" t="s">
        <v>10</v>
      </c>
      <c r="AW43" s="133"/>
      <c r="AX43" s="133"/>
      <c r="AY43" s="133"/>
      <c r="AZ43" s="133"/>
      <c r="BA43" s="133"/>
      <c r="BB43" s="133"/>
      <c r="BC43" s="133"/>
      <c r="BD43" s="133" t="s">
        <v>40</v>
      </c>
      <c r="BE43" s="133"/>
      <c r="BF43" s="133"/>
      <c r="BG43" s="133"/>
      <c r="BH43" s="133"/>
      <c r="BI43" s="133" t="s">
        <v>35</v>
      </c>
      <c r="BJ43" s="133"/>
      <c r="BK43" s="133"/>
      <c r="BL43" s="133"/>
    </row>
    <row r="44" spans="1:64" ht="13.8" customHeight="1" x14ac:dyDescent="0.25">
      <c r="A44" s="121" t="s">
        <v>117</v>
      </c>
      <c r="B44" s="122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3"/>
      <c r="N44" s="216">
        <v>1400</v>
      </c>
      <c r="O44" s="119"/>
      <c r="P44" s="119"/>
      <c r="Q44" s="119"/>
      <c r="R44" s="119"/>
      <c r="S44" s="119"/>
      <c r="T44" s="119"/>
      <c r="U44" s="120"/>
      <c r="V44" s="118" t="s">
        <v>20</v>
      </c>
      <c r="W44" s="119"/>
      <c r="X44" s="119"/>
      <c r="Y44" s="119"/>
      <c r="Z44" s="120"/>
      <c r="AA44" s="118" t="s">
        <v>20</v>
      </c>
      <c r="AB44" s="119"/>
      <c r="AC44" s="119"/>
      <c r="AD44" s="120"/>
      <c r="AE44" s="1" t="s">
        <v>160</v>
      </c>
      <c r="AF44" s="1"/>
      <c r="AI44" s="181" t="s">
        <v>117</v>
      </c>
      <c r="AJ44" s="181"/>
      <c r="AK44" s="181"/>
      <c r="AL44" s="181"/>
      <c r="AM44" s="181"/>
      <c r="AN44" s="181"/>
      <c r="AO44" s="181"/>
      <c r="AP44" s="181"/>
      <c r="AQ44" s="181"/>
      <c r="AR44" s="181"/>
      <c r="AS44" s="181"/>
      <c r="AT44" s="181"/>
      <c r="AU44" s="181"/>
      <c r="AV44" s="223">
        <f ca="1">MROUND(RANDBETWEEN(1390,1410), 10)</f>
        <v>1390</v>
      </c>
      <c r="AW44" s="222"/>
      <c r="AX44" s="222"/>
      <c r="AY44" s="222"/>
      <c r="AZ44" s="222"/>
      <c r="BA44" s="222"/>
      <c r="BB44" s="222"/>
      <c r="BC44" s="222"/>
      <c r="BD44" s="222" t="s">
        <v>20</v>
      </c>
      <c r="BE44" s="222"/>
      <c r="BF44" s="222"/>
      <c r="BG44" s="222"/>
      <c r="BH44" s="222"/>
      <c r="BI44" s="222" t="s">
        <v>20</v>
      </c>
      <c r="BJ44" s="222"/>
      <c r="BK44" s="222"/>
      <c r="BL44" s="222"/>
    </row>
    <row r="45" spans="1:64" ht="13.8" customHeight="1" x14ac:dyDescent="0.25">
      <c r="A45" s="121" t="s">
        <v>43</v>
      </c>
      <c r="B45" s="122"/>
      <c r="C45" s="122"/>
      <c r="D45" s="122"/>
      <c r="E45" s="122"/>
      <c r="F45" s="122"/>
      <c r="G45" s="122"/>
      <c r="H45" s="122"/>
      <c r="I45" s="122"/>
      <c r="J45" s="122"/>
      <c r="K45" s="122"/>
      <c r="L45" s="122"/>
      <c r="M45" s="123"/>
      <c r="N45" s="124">
        <v>3.1</v>
      </c>
      <c r="O45" s="125"/>
      <c r="P45" s="125"/>
      <c r="Q45" s="125"/>
      <c r="R45" s="125"/>
      <c r="S45" s="125"/>
      <c r="T45" s="125"/>
      <c r="U45" s="126"/>
      <c r="V45" s="118" t="s">
        <v>20</v>
      </c>
      <c r="W45" s="119"/>
      <c r="X45" s="119"/>
      <c r="Y45" s="119"/>
      <c r="Z45" s="120"/>
      <c r="AA45" s="118" t="s">
        <v>20</v>
      </c>
      <c r="AB45" s="119"/>
      <c r="AC45" s="119"/>
      <c r="AD45" s="120"/>
      <c r="AE45" s="1"/>
      <c r="AF45" s="1"/>
      <c r="AI45" s="181" t="s">
        <v>43</v>
      </c>
      <c r="AJ45" s="181"/>
      <c r="AK45" s="181"/>
      <c r="AL45" s="181"/>
      <c r="AM45" s="181"/>
      <c r="AN45" s="181"/>
      <c r="AO45" s="181"/>
      <c r="AP45" s="181"/>
      <c r="AQ45" s="181"/>
      <c r="AR45" s="181"/>
      <c r="AS45" s="181"/>
      <c r="AT45" s="181"/>
      <c r="AU45" s="181"/>
      <c r="AV45" s="124">
        <f ca="1">RANDBETWEEN(27,39)/10</f>
        <v>2.7</v>
      </c>
      <c r="AW45" s="125"/>
      <c r="AX45" s="125"/>
      <c r="AY45" s="125"/>
      <c r="AZ45" s="125"/>
      <c r="BA45" s="125"/>
      <c r="BB45" s="125"/>
      <c r="BC45" s="126"/>
      <c r="BD45" s="222" t="s">
        <v>20</v>
      </c>
      <c r="BE45" s="222"/>
      <c r="BF45" s="222"/>
      <c r="BG45" s="222"/>
      <c r="BH45" s="222"/>
      <c r="BI45" s="222" t="s">
        <v>20</v>
      </c>
      <c r="BJ45" s="222"/>
      <c r="BK45" s="222"/>
      <c r="BL45" s="222"/>
    </row>
    <row r="46" spans="1:64" ht="13.8" customHeight="1" x14ac:dyDescent="0.25">
      <c r="A46" s="121" t="s">
        <v>44</v>
      </c>
      <c r="B46" s="122"/>
      <c r="C46" s="122"/>
      <c r="D46" s="122"/>
      <c r="E46" s="122"/>
      <c r="F46" s="122"/>
      <c r="G46" s="122"/>
      <c r="H46" s="122"/>
      <c r="I46" s="122"/>
      <c r="J46" s="122"/>
      <c r="K46" s="122"/>
      <c r="L46" s="122"/>
      <c r="M46" s="123"/>
      <c r="N46" s="234" t="s">
        <v>180</v>
      </c>
      <c r="O46" s="235"/>
      <c r="P46" s="235"/>
      <c r="Q46" s="235"/>
      <c r="R46" s="232" t="s">
        <v>181</v>
      </c>
      <c r="S46" s="232"/>
      <c r="T46" s="232"/>
      <c r="U46" s="233"/>
      <c r="V46" s="118" t="s">
        <v>20</v>
      </c>
      <c r="W46" s="119"/>
      <c r="X46" s="119"/>
      <c r="Y46" s="119"/>
      <c r="Z46" s="120"/>
      <c r="AA46" s="213" t="s">
        <v>176</v>
      </c>
      <c r="AB46" s="214"/>
      <c r="AC46" s="214"/>
      <c r="AD46" s="215"/>
      <c r="AE46" s="1" t="s">
        <v>160</v>
      </c>
      <c r="AF46" s="1"/>
      <c r="AI46" s="181" t="s">
        <v>44</v>
      </c>
      <c r="AJ46" s="181"/>
      <c r="AK46" s="181"/>
      <c r="AL46" s="181"/>
      <c r="AM46" s="181"/>
      <c r="AN46" s="181"/>
      <c r="AO46" s="181"/>
      <c r="AP46" s="181"/>
      <c r="AQ46" s="181"/>
      <c r="AR46" s="181"/>
      <c r="AS46" s="181"/>
      <c r="AT46" s="181"/>
      <c r="AU46" s="181"/>
      <c r="AV46" s="234" t="s">
        <v>180</v>
      </c>
      <c r="AW46" s="235"/>
      <c r="AX46" s="235"/>
      <c r="AY46" s="235"/>
      <c r="AZ46" s="232" t="str">
        <f ca="1">"("&amp;MROUND(RANDBETWEEN(1250,1590)/100,0.1)&amp;"%"&amp;")"</f>
        <v>(14,8%)</v>
      </c>
      <c r="BA46" s="232"/>
      <c r="BB46" s="232"/>
      <c r="BC46" s="233"/>
      <c r="BD46" s="222" t="s">
        <v>20</v>
      </c>
      <c r="BE46" s="222"/>
      <c r="BF46" s="222"/>
      <c r="BG46" s="222"/>
      <c r="BH46" s="222"/>
      <c r="BI46" s="213" t="s">
        <v>176</v>
      </c>
      <c r="BJ46" s="214"/>
      <c r="BK46" s="214"/>
      <c r="BL46" s="215"/>
    </row>
    <row r="47" spans="1:64" ht="13.8" customHeight="1" x14ac:dyDescent="0.25">
      <c r="A47" s="121" t="s">
        <v>121</v>
      </c>
      <c r="B47" s="122"/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3"/>
      <c r="N47" s="118" t="s">
        <v>122</v>
      </c>
      <c r="O47" s="119"/>
      <c r="P47" s="119"/>
      <c r="Q47" s="119"/>
      <c r="R47" s="119"/>
      <c r="S47" s="119"/>
      <c r="T47" s="119"/>
      <c r="U47" s="120"/>
      <c r="V47" s="118" t="s">
        <v>20</v>
      </c>
      <c r="W47" s="119"/>
      <c r="X47" s="119"/>
      <c r="Y47" s="119"/>
      <c r="Z47" s="120"/>
      <c r="AA47" s="118" t="s">
        <v>20</v>
      </c>
      <c r="AB47" s="119"/>
      <c r="AC47" s="119"/>
      <c r="AD47" s="120"/>
      <c r="AE47" s="1"/>
      <c r="AF47" s="1"/>
      <c r="AI47" s="121" t="s">
        <v>121</v>
      </c>
      <c r="AJ47" s="122"/>
      <c r="AK47" s="122"/>
      <c r="AL47" s="122"/>
      <c r="AM47" s="122"/>
      <c r="AN47" s="122"/>
      <c r="AO47" s="122"/>
      <c r="AP47" s="122"/>
      <c r="AQ47" s="122"/>
      <c r="AR47" s="122"/>
      <c r="AS47" s="122"/>
      <c r="AT47" s="122"/>
      <c r="AU47" s="123"/>
      <c r="AV47" s="118" t="s">
        <v>122</v>
      </c>
      <c r="AW47" s="119"/>
      <c r="AX47" s="119"/>
      <c r="AY47" s="119"/>
      <c r="AZ47" s="119"/>
      <c r="BA47" s="119"/>
      <c r="BB47" s="119"/>
      <c r="BC47" s="120"/>
      <c r="BD47" s="118" t="s">
        <v>20</v>
      </c>
      <c r="BE47" s="119"/>
      <c r="BF47" s="119"/>
      <c r="BG47" s="119"/>
      <c r="BH47" s="120"/>
      <c r="BI47" s="118" t="s">
        <v>20</v>
      </c>
      <c r="BJ47" s="119"/>
      <c r="BK47" s="119"/>
      <c r="BL47" s="120"/>
    </row>
    <row r="48" spans="1:64" ht="13.8" customHeight="1" x14ac:dyDescent="0.25">
      <c r="A48" s="121" t="s">
        <v>45</v>
      </c>
      <c r="B48" s="122"/>
      <c r="C48" s="122"/>
      <c r="D48" s="122"/>
      <c r="E48" s="122"/>
      <c r="F48" s="122"/>
      <c r="G48" s="122"/>
      <c r="H48" s="122"/>
      <c r="I48" s="122"/>
      <c r="J48" s="122"/>
      <c r="K48" s="122"/>
      <c r="L48" s="122"/>
      <c r="M48" s="123"/>
      <c r="N48" s="124">
        <v>1.7</v>
      </c>
      <c r="O48" s="125"/>
      <c r="P48" s="125"/>
      <c r="Q48" s="125"/>
      <c r="R48" s="125"/>
      <c r="S48" s="125"/>
      <c r="T48" s="125"/>
      <c r="U48" s="126"/>
      <c r="V48" s="118" t="s">
        <v>96</v>
      </c>
      <c r="W48" s="119"/>
      <c r="X48" s="119"/>
      <c r="Y48" s="119"/>
      <c r="Z48" s="120"/>
      <c r="AA48" s="118" t="s">
        <v>20</v>
      </c>
      <c r="AB48" s="119"/>
      <c r="AC48" s="119"/>
      <c r="AD48" s="120"/>
      <c r="AE48" s="1"/>
      <c r="AF48" s="1"/>
      <c r="AI48" s="181" t="s">
        <v>45</v>
      </c>
      <c r="AJ48" s="181"/>
      <c r="AK48" s="181"/>
      <c r="AL48" s="181"/>
      <c r="AM48" s="181"/>
      <c r="AN48" s="181"/>
      <c r="AO48" s="181"/>
      <c r="AP48" s="181"/>
      <c r="AQ48" s="181"/>
      <c r="AR48" s="181"/>
      <c r="AS48" s="181"/>
      <c r="AT48" s="181"/>
      <c r="AU48" s="181"/>
      <c r="AV48" s="124">
        <f ca="1">RANDBETWEEN(10,18)/10</f>
        <v>1.8</v>
      </c>
      <c r="AW48" s="125"/>
      <c r="AX48" s="125"/>
      <c r="AY48" s="125"/>
      <c r="AZ48" s="125"/>
      <c r="BA48" s="125"/>
      <c r="BB48" s="125"/>
      <c r="BC48" s="126"/>
      <c r="BD48" s="222" t="s">
        <v>96</v>
      </c>
      <c r="BE48" s="222"/>
      <c r="BF48" s="222"/>
      <c r="BG48" s="222"/>
      <c r="BH48" s="222"/>
      <c r="BI48" s="222" t="s">
        <v>20</v>
      </c>
      <c r="BJ48" s="222"/>
      <c r="BK48" s="222"/>
      <c r="BL48" s="222"/>
    </row>
    <row r="49" spans="1:64" ht="13.8" customHeight="1" x14ac:dyDescent="0.25">
      <c r="A49" s="121" t="s">
        <v>46</v>
      </c>
      <c r="B49" s="122"/>
      <c r="C49" s="122"/>
      <c r="D49" s="122"/>
      <c r="E49" s="122"/>
      <c r="F49" s="122"/>
      <c r="G49" s="122"/>
      <c r="H49" s="122"/>
      <c r="I49" s="122"/>
      <c r="J49" s="122"/>
      <c r="K49" s="122"/>
      <c r="L49" s="122"/>
      <c r="M49" s="123"/>
      <c r="N49" s="127">
        <v>0.1</v>
      </c>
      <c r="O49" s="128"/>
      <c r="P49" s="128"/>
      <c r="Q49" s="128"/>
      <c r="R49" s="128"/>
      <c r="S49" s="128"/>
      <c r="T49" s="128"/>
      <c r="U49" s="129"/>
      <c r="V49" s="118" t="s">
        <v>38</v>
      </c>
      <c r="W49" s="119"/>
      <c r="X49" s="119"/>
      <c r="Y49" s="119"/>
      <c r="Z49" s="120"/>
      <c r="AA49" s="118" t="s">
        <v>20</v>
      </c>
      <c r="AB49" s="119"/>
      <c r="AC49" s="119"/>
      <c r="AD49" s="120"/>
      <c r="AE49" s="1"/>
      <c r="AF49" s="1"/>
      <c r="AI49" s="181" t="s">
        <v>46</v>
      </c>
      <c r="AJ49" s="181"/>
      <c r="AK49" s="181"/>
      <c r="AL49" s="181"/>
      <c r="AM49" s="181"/>
      <c r="AN49" s="181"/>
      <c r="AO49" s="181"/>
      <c r="AP49" s="181"/>
      <c r="AQ49" s="181"/>
      <c r="AR49" s="181"/>
      <c r="AS49" s="181"/>
      <c r="AT49" s="181"/>
      <c r="AU49" s="181"/>
      <c r="AV49" s="127">
        <f ca="1">RANDBETWEEN(8,18)/100</f>
        <v>0.15</v>
      </c>
      <c r="AW49" s="128"/>
      <c r="AX49" s="128"/>
      <c r="AY49" s="128"/>
      <c r="AZ49" s="128"/>
      <c r="BA49" s="128"/>
      <c r="BB49" s="128"/>
      <c r="BC49" s="129"/>
      <c r="BD49" s="222" t="s">
        <v>38</v>
      </c>
      <c r="BE49" s="222"/>
      <c r="BF49" s="222"/>
      <c r="BG49" s="222"/>
      <c r="BH49" s="222"/>
      <c r="BI49" s="222" t="s">
        <v>20</v>
      </c>
      <c r="BJ49" s="222"/>
      <c r="BK49" s="222"/>
      <c r="BL49" s="222"/>
    </row>
    <row r="50" spans="1:64" ht="13.5" customHeight="1" x14ac:dyDescent="0.25">
      <c r="A50" s="130" t="s">
        <v>92</v>
      </c>
      <c r="B50" s="131"/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2"/>
      <c r="N50" s="124">
        <v>16.5</v>
      </c>
      <c r="O50" s="125"/>
      <c r="P50" s="125"/>
      <c r="Q50" s="125"/>
      <c r="R50" s="125"/>
      <c r="S50" s="125"/>
      <c r="T50" s="125"/>
      <c r="U50" s="126"/>
      <c r="V50" s="118" t="s">
        <v>169</v>
      </c>
      <c r="W50" s="119"/>
      <c r="X50" s="119"/>
      <c r="Y50" s="119"/>
      <c r="Z50" s="120"/>
      <c r="AA50" s="118" t="s">
        <v>20</v>
      </c>
      <c r="AB50" s="119"/>
      <c r="AC50" s="119"/>
      <c r="AD50" s="120"/>
      <c r="AE50" s="1" t="s">
        <v>159</v>
      </c>
      <c r="AF50" s="1"/>
      <c r="AI50" s="178" t="s">
        <v>92</v>
      </c>
      <c r="AJ50" s="178"/>
      <c r="AK50" s="178"/>
      <c r="AL50" s="178"/>
      <c r="AM50" s="178"/>
      <c r="AN50" s="178"/>
      <c r="AO50" s="178"/>
      <c r="AP50" s="178"/>
      <c r="AQ50" s="178"/>
      <c r="AR50" s="178"/>
      <c r="AS50" s="178"/>
      <c r="AT50" s="178"/>
      <c r="AU50" s="178"/>
      <c r="AV50" s="124">
        <f ca="1">RANDBETWEEN(160,240)/10</f>
        <v>20.7</v>
      </c>
      <c r="AW50" s="125"/>
      <c r="AX50" s="125"/>
      <c r="AY50" s="125"/>
      <c r="AZ50" s="125"/>
      <c r="BA50" s="125"/>
      <c r="BB50" s="125"/>
      <c r="BC50" s="126"/>
      <c r="BD50" s="222" t="s">
        <v>169</v>
      </c>
      <c r="BE50" s="222"/>
      <c r="BF50" s="222"/>
      <c r="BG50" s="222"/>
      <c r="BH50" s="222"/>
      <c r="BI50" s="222" t="s">
        <v>20</v>
      </c>
      <c r="BJ50" s="222"/>
      <c r="BK50" s="222"/>
      <c r="BL50" s="222"/>
    </row>
    <row r="51" spans="1:64" ht="13.8" customHeight="1" x14ac:dyDescent="0.25">
      <c r="A51" s="121" t="s">
        <v>120</v>
      </c>
      <c r="B51" s="122"/>
      <c r="C51" s="122"/>
      <c r="D51" s="122"/>
      <c r="E51" s="122"/>
      <c r="F51" s="122"/>
      <c r="G51" s="122"/>
      <c r="H51" s="122"/>
      <c r="I51" s="122"/>
      <c r="J51" s="122"/>
      <c r="K51" s="122"/>
      <c r="L51" s="122"/>
      <c r="M51" s="123"/>
      <c r="N51" s="118" t="s">
        <v>119</v>
      </c>
      <c r="O51" s="119"/>
      <c r="P51" s="119"/>
      <c r="Q51" s="119"/>
      <c r="R51" s="119"/>
      <c r="S51" s="119"/>
      <c r="T51" s="119"/>
      <c r="U51" s="120"/>
      <c r="V51" s="118" t="s">
        <v>20</v>
      </c>
      <c r="W51" s="119"/>
      <c r="X51" s="119"/>
      <c r="Y51" s="119"/>
      <c r="Z51" s="120"/>
      <c r="AA51" s="118" t="s">
        <v>20</v>
      </c>
      <c r="AB51" s="119"/>
      <c r="AC51" s="119"/>
      <c r="AD51" s="120"/>
      <c r="AE51" s="1" t="s">
        <v>161</v>
      </c>
      <c r="AF51" s="1"/>
      <c r="AI51" s="181" t="s">
        <v>120</v>
      </c>
      <c r="AJ51" s="181"/>
      <c r="AK51" s="181"/>
      <c r="AL51" s="181"/>
      <c r="AM51" s="181"/>
      <c r="AN51" s="181"/>
      <c r="AO51" s="181"/>
      <c r="AP51" s="181"/>
      <c r="AQ51" s="181"/>
      <c r="AR51" s="181"/>
      <c r="AS51" s="181"/>
      <c r="AT51" s="181"/>
      <c r="AU51" s="181"/>
      <c r="AV51" s="118" t="s">
        <v>119</v>
      </c>
      <c r="AW51" s="119"/>
      <c r="AX51" s="119"/>
      <c r="AY51" s="119"/>
      <c r="AZ51" s="119"/>
      <c r="BA51" s="119"/>
      <c r="BB51" s="119"/>
      <c r="BC51" s="120"/>
      <c r="BD51" s="222" t="s">
        <v>20</v>
      </c>
      <c r="BE51" s="222"/>
      <c r="BF51" s="222"/>
      <c r="BG51" s="222"/>
      <c r="BH51" s="222"/>
      <c r="BI51" s="222" t="s">
        <v>20</v>
      </c>
      <c r="BJ51" s="222"/>
      <c r="BK51" s="222"/>
      <c r="BL51" s="222"/>
    </row>
    <row r="52" spans="1:64" ht="13.8" customHeight="1" x14ac:dyDescent="0.25">
      <c r="A52" s="121" t="s">
        <v>47</v>
      </c>
      <c r="B52" s="122"/>
      <c r="C52" s="122"/>
      <c r="D52" s="122"/>
      <c r="E52" s="122"/>
      <c r="F52" s="122"/>
      <c r="G52" s="122"/>
      <c r="H52" s="122"/>
      <c r="I52" s="122"/>
      <c r="J52" s="122"/>
      <c r="K52" s="122"/>
      <c r="L52" s="122"/>
      <c r="M52" s="123"/>
      <c r="N52" s="127">
        <v>3.2</v>
      </c>
      <c r="O52" s="128"/>
      <c r="P52" s="128"/>
      <c r="Q52" s="128"/>
      <c r="R52" s="128"/>
      <c r="S52" s="128"/>
      <c r="T52" s="128"/>
      <c r="U52" s="129"/>
      <c r="V52" s="118" t="s">
        <v>167</v>
      </c>
      <c r="W52" s="119"/>
      <c r="X52" s="119"/>
      <c r="Y52" s="119"/>
      <c r="Z52" s="120"/>
      <c r="AA52" s="118" t="s">
        <v>20</v>
      </c>
      <c r="AB52" s="119"/>
      <c r="AC52" s="119"/>
      <c r="AD52" s="120"/>
      <c r="AE52" s="1"/>
      <c r="AF52" s="1"/>
      <c r="AI52" s="181" t="s">
        <v>47</v>
      </c>
      <c r="AJ52" s="181"/>
      <c r="AK52" s="181"/>
      <c r="AL52" s="181"/>
      <c r="AM52" s="181"/>
      <c r="AN52" s="181"/>
      <c r="AO52" s="181"/>
      <c r="AP52" s="181"/>
      <c r="AQ52" s="181"/>
      <c r="AR52" s="181"/>
      <c r="AS52" s="181"/>
      <c r="AT52" s="181"/>
      <c r="AU52" s="181"/>
      <c r="AV52" s="236">
        <f ca="1">RANDBETWEEN(250,450)/100</f>
        <v>3.8</v>
      </c>
      <c r="AW52" s="236"/>
      <c r="AX52" s="236"/>
      <c r="AY52" s="236"/>
      <c r="AZ52" s="236"/>
      <c r="BA52" s="236"/>
      <c r="BB52" s="236"/>
      <c r="BC52" s="236"/>
      <c r="BD52" s="222" t="s">
        <v>167</v>
      </c>
      <c r="BE52" s="222"/>
      <c r="BF52" s="222"/>
      <c r="BG52" s="222"/>
      <c r="BH52" s="222"/>
      <c r="BI52" s="222" t="s">
        <v>20</v>
      </c>
      <c r="BJ52" s="222"/>
      <c r="BK52" s="222"/>
      <c r="BL52" s="222"/>
    </row>
    <row r="53" spans="1:64" ht="6" customHeight="1" x14ac:dyDescent="0.25">
      <c r="A53" s="1"/>
      <c r="B53" s="1"/>
      <c r="C53" s="9"/>
      <c r="D53" s="10"/>
      <c r="E53" s="11"/>
      <c r="F53" s="111"/>
      <c r="G53" s="111"/>
      <c r="H53" s="12"/>
      <c r="I53" s="111"/>
      <c r="J53" s="111"/>
      <c r="K53" s="111"/>
      <c r="L53" s="111"/>
      <c r="M53" s="111"/>
      <c r="N53" s="111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1"/>
      <c r="AI53" s="1"/>
      <c r="AJ53" s="1"/>
      <c r="AK53" s="9"/>
      <c r="AL53" s="10"/>
      <c r="AM53" s="11"/>
      <c r="AN53" s="61"/>
      <c r="AO53" s="61"/>
      <c r="AP53" s="12"/>
      <c r="AQ53" s="61"/>
      <c r="AR53" s="61"/>
      <c r="AS53" s="61"/>
      <c r="AT53" s="61"/>
      <c r="AU53" s="61"/>
      <c r="AV53" s="65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</row>
    <row r="54" spans="1:64" ht="15.6" x14ac:dyDescent="0.3">
      <c r="A54" s="212" t="s">
        <v>17</v>
      </c>
      <c r="B54" s="212"/>
      <c r="C54" s="212"/>
      <c r="D54" s="212"/>
      <c r="E54" s="212"/>
      <c r="F54" s="212"/>
      <c r="G54" s="212"/>
      <c r="H54" s="212"/>
      <c r="I54" s="212"/>
      <c r="J54" s="212"/>
      <c r="K54" s="212"/>
      <c r="L54" s="212"/>
      <c r="M54" s="212"/>
      <c r="N54" s="212"/>
      <c r="O54" s="212"/>
      <c r="P54" s="212"/>
      <c r="Q54" s="212"/>
      <c r="R54" s="212"/>
      <c r="S54" s="212"/>
      <c r="T54" s="212"/>
      <c r="U54" s="212"/>
      <c r="V54" s="212"/>
      <c r="W54" s="212"/>
      <c r="X54" s="212"/>
      <c r="Y54" s="212"/>
      <c r="Z54" s="212"/>
      <c r="AA54" s="212"/>
      <c r="AB54" s="212"/>
      <c r="AC54" s="212"/>
      <c r="AD54" s="212"/>
      <c r="AE54" s="1"/>
      <c r="AI54" s="212" t="s">
        <v>17</v>
      </c>
      <c r="AJ54" s="212"/>
      <c r="AK54" s="212"/>
      <c r="AL54" s="212"/>
      <c r="AM54" s="212"/>
      <c r="AN54" s="212"/>
      <c r="AO54" s="212"/>
      <c r="AP54" s="212"/>
      <c r="AQ54" s="212"/>
      <c r="AR54" s="212"/>
      <c r="AS54" s="212"/>
      <c r="AT54" s="212"/>
      <c r="AU54" s="212"/>
      <c r="AV54" s="212"/>
      <c r="AW54" s="212"/>
      <c r="AX54" s="212"/>
      <c r="AY54" s="212"/>
      <c r="AZ54" s="212"/>
      <c r="BA54" s="212"/>
      <c r="BB54" s="212"/>
      <c r="BC54" s="212"/>
      <c r="BD54" s="212"/>
      <c r="BE54" s="212"/>
      <c r="BF54" s="212"/>
      <c r="BG54" s="212"/>
      <c r="BH54" s="212"/>
      <c r="BI54" s="212"/>
      <c r="BJ54" s="212"/>
      <c r="BK54" s="212"/>
      <c r="BL54" s="212"/>
    </row>
    <row r="55" spans="1:64" ht="12.75" customHeight="1" x14ac:dyDescent="0.25">
      <c r="A55" s="199" t="s">
        <v>15</v>
      </c>
      <c r="B55" s="200"/>
      <c r="C55" s="200"/>
      <c r="D55" s="201"/>
      <c r="E55" s="208" t="s">
        <v>2</v>
      </c>
      <c r="F55" s="208"/>
      <c r="G55" s="208"/>
      <c r="H55" s="208"/>
      <c r="I55" s="208"/>
      <c r="J55" s="208"/>
      <c r="K55" s="208"/>
      <c r="L55" s="208"/>
      <c r="M55" s="208"/>
      <c r="N55" s="208"/>
      <c r="O55" s="208"/>
      <c r="P55" s="208"/>
      <c r="Q55" s="208"/>
      <c r="R55" s="208"/>
      <c r="S55" s="208"/>
      <c r="T55" s="208"/>
      <c r="U55" s="208"/>
      <c r="V55" s="208"/>
      <c r="W55" s="208"/>
      <c r="X55" s="208"/>
      <c r="Y55" s="208"/>
      <c r="Z55" s="208"/>
      <c r="AA55" s="208"/>
      <c r="AB55" s="208"/>
      <c r="AC55" s="208"/>
      <c r="AD55" s="208"/>
      <c r="AE55" s="1"/>
      <c r="AI55" s="199" t="s">
        <v>15</v>
      </c>
      <c r="AJ55" s="200"/>
      <c r="AK55" s="200"/>
      <c r="AL55" s="201"/>
      <c r="AM55" s="208" t="s">
        <v>2</v>
      </c>
      <c r="AN55" s="208"/>
      <c r="AO55" s="208"/>
      <c r="AP55" s="208"/>
      <c r="AQ55" s="208"/>
      <c r="AR55" s="208"/>
      <c r="AS55" s="208"/>
      <c r="AT55" s="208"/>
      <c r="AU55" s="208"/>
      <c r="AV55" s="208"/>
      <c r="AW55" s="208"/>
      <c r="AX55" s="208"/>
      <c r="AY55" s="208"/>
      <c r="AZ55" s="208"/>
      <c r="BA55" s="208"/>
      <c r="BB55" s="208"/>
      <c r="BC55" s="208"/>
      <c r="BD55" s="208"/>
      <c r="BE55" s="208"/>
      <c r="BF55" s="208"/>
      <c r="BG55" s="208"/>
      <c r="BH55" s="208"/>
      <c r="BI55" s="208"/>
      <c r="BJ55" s="208"/>
      <c r="BK55" s="208"/>
      <c r="BL55" s="208"/>
    </row>
    <row r="56" spans="1:64" x14ac:dyDescent="0.25">
      <c r="A56" s="202"/>
      <c r="B56" s="203"/>
      <c r="C56" s="203"/>
      <c r="D56" s="204"/>
      <c r="E56" s="207">
        <v>25</v>
      </c>
      <c r="F56" s="207"/>
      <c r="G56" s="207"/>
      <c r="H56" s="207"/>
      <c r="I56" s="116">
        <v>20</v>
      </c>
      <c r="J56" s="116"/>
      <c r="K56" s="116"/>
      <c r="L56" s="116"/>
      <c r="M56" s="116"/>
      <c r="N56" s="209">
        <v>12.5</v>
      </c>
      <c r="O56" s="209"/>
      <c r="P56" s="209"/>
      <c r="Q56" s="209"/>
      <c r="R56" s="209"/>
      <c r="S56" s="209"/>
      <c r="T56" s="209"/>
      <c r="U56" s="209"/>
      <c r="V56" s="116">
        <v>5</v>
      </c>
      <c r="W56" s="116"/>
      <c r="X56" s="116"/>
      <c r="Y56" s="116"/>
      <c r="Z56" s="116"/>
      <c r="AA56" s="209">
        <v>2.5</v>
      </c>
      <c r="AB56" s="209"/>
      <c r="AC56" s="209"/>
      <c r="AD56" s="209"/>
      <c r="AE56" s="13"/>
      <c r="AI56" s="202"/>
      <c r="AJ56" s="203"/>
      <c r="AK56" s="203"/>
      <c r="AL56" s="204"/>
      <c r="AM56" s="207">
        <v>25</v>
      </c>
      <c r="AN56" s="207"/>
      <c r="AO56" s="207"/>
      <c r="AP56" s="207"/>
      <c r="AQ56" s="116">
        <v>20</v>
      </c>
      <c r="AR56" s="116"/>
      <c r="AS56" s="116"/>
      <c r="AT56" s="116"/>
      <c r="AU56" s="116"/>
      <c r="AV56" s="209">
        <v>12.5</v>
      </c>
      <c r="AW56" s="209"/>
      <c r="AX56" s="209"/>
      <c r="AY56" s="209"/>
      <c r="AZ56" s="209"/>
      <c r="BA56" s="209"/>
      <c r="BB56" s="209"/>
      <c r="BC56" s="209"/>
      <c r="BD56" s="116">
        <v>5</v>
      </c>
      <c r="BE56" s="116"/>
      <c r="BF56" s="116"/>
      <c r="BG56" s="116"/>
      <c r="BH56" s="116"/>
      <c r="BI56" s="209">
        <v>2.5</v>
      </c>
      <c r="BJ56" s="209"/>
      <c r="BK56" s="209"/>
      <c r="BL56" s="209"/>
    </row>
    <row r="57" spans="1:64" ht="12.75" customHeight="1" x14ac:dyDescent="0.25">
      <c r="A57" s="196" t="s">
        <v>16</v>
      </c>
      <c r="B57" s="197"/>
      <c r="C57" s="197"/>
      <c r="D57" s="198"/>
      <c r="E57" s="206">
        <v>0</v>
      </c>
      <c r="F57" s="206"/>
      <c r="G57" s="206"/>
      <c r="H57" s="206"/>
      <c r="I57" s="115">
        <v>6.86</v>
      </c>
      <c r="J57" s="115"/>
      <c r="K57" s="115"/>
      <c r="L57" s="115"/>
      <c r="M57" s="115"/>
      <c r="N57" s="115">
        <v>35.660000000000004</v>
      </c>
      <c r="O57" s="115"/>
      <c r="P57" s="115"/>
      <c r="Q57" s="115"/>
      <c r="R57" s="115"/>
      <c r="S57" s="115"/>
      <c r="T57" s="115"/>
      <c r="U57" s="115"/>
      <c r="V57" s="115">
        <v>52.579999999999991</v>
      </c>
      <c r="W57" s="115"/>
      <c r="X57" s="115"/>
      <c r="Y57" s="115"/>
      <c r="Z57" s="115"/>
      <c r="AA57" s="115">
        <v>3.5300000000000011</v>
      </c>
      <c r="AB57" s="115"/>
      <c r="AC57" s="115"/>
      <c r="AD57" s="115"/>
      <c r="AE57" s="13"/>
      <c r="AI57" s="196" t="s">
        <v>16</v>
      </c>
      <c r="AJ57" s="197"/>
      <c r="AK57" s="197"/>
      <c r="AL57" s="198"/>
      <c r="AM57" s="206">
        <v>0</v>
      </c>
      <c r="AN57" s="206"/>
      <c r="AO57" s="206"/>
      <c r="AP57" s="206"/>
      <c r="AQ57" s="115">
        <f ca="1">AQ58-AM58</f>
        <v>6.91</v>
      </c>
      <c r="AR57" s="115"/>
      <c r="AS57" s="115"/>
      <c r="AT57" s="115"/>
      <c r="AU57" s="115"/>
      <c r="AV57" s="115">
        <f ca="1">AV58-AQ58</f>
        <v>36.06</v>
      </c>
      <c r="AW57" s="115"/>
      <c r="AX57" s="115"/>
      <c r="AY57" s="115"/>
      <c r="AZ57" s="115"/>
      <c r="BA57" s="115"/>
      <c r="BB57" s="115"/>
      <c r="BC57" s="115"/>
      <c r="BD57" s="115">
        <f ca="1">BD58-AV58</f>
        <v>50.22</v>
      </c>
      <c r="BE57" s="115"/>
      <c r="BF57" s="115"/>
      <c r="BG57" s="115"/>
      <c r="BH57" s="115"/>
      <c r="BI57" s="115">
        <f ca="1">BI58-BD58</f>
        <v>5.7199999999999989</v>
      </c>
      <c r="BJ57" s="115"/>
      <c r="BK57" s="115"/>
      <c r="BL57" s="115"/>
    </row>
    <row r="58" spans="1:64" ht="12.75" customHeight="1" x14ac:dyDescent="0.25">
      <c r="A58" s="196" t="s">
        <v>7</v>
      </c>
      <c r="B58" s="197"/>
      <c r="C58" s="197"/>
      <c r="D58" s="198"/>
      <c r="E58" s="206">
        <v>0</v>
      </c>
      <c r="F58" s="206"/>
      <c r="G58" s="206"/>
      <c r="H58" s="206"/>
      <c r="I58" s="115">
        <v>6.86</v>
      </c>
      <c r="J58" s="115"/>
      <c r="K58" s="115"/>
      <c r="L58" s="115"/>
      <c r="M58" s="115"/>
      <c r="N58" s="115">
        <v>42.52</v>
      </c>
      <c r="O58" s="115"/>
      <c r="P58" s="115"/>
      <c r="Q58" s="115"/>
      <c r="R58" s="115"/>
      <c r="S58" s="115"/>
      <c r="T58" s="115"/>
      <c r="U58" s="115"/>
      <c r="V58" s="115">
        <v>95.1</v>
      </c>
      <c r="W58" s="115"/>
      <c r="X58" s="115"/>
      <c r="Y58" s="115"/>
      <c r="Z58" s="115"/>
      <c r="AA58" s="115">
        <v>98.63</v>
      </c>
      <c r="AB58" s="115"/>
      <c r="AC58" s="115"/>
      <c r="AD58" s="115"/>
      <c r="AE58" s="13"/>
      <c r="AI58" s="196" t="s">
        <v>7</v>
      </c>
      <c r="AJ58" s="197"/>
      <c r="AK58" s="197"/>
      <c r="AL58" s="198"/>
      <c r="AM58" s="206">
        <v>0</v>
      </c>
      <c r="AN58" s="206"/>
      <c r="AO58" s="206"/>
      <c r="AP58" s="206"/>
      <c r="AQ58" s="115">
        <f ca="1">RANDBETWEEN(650,850)/100</f>
        <v>6.91</v>
      </c>
      <c r="AR58" s="115"/>
      <c r="AS58" s="115"/>
      <c r="AT58" s="115"/>
      <c r="AU58" s="115"/>
      <c r="AV58" s="115">
        <f ca="1">RANDBETWEEN(3700,4500)/100</f>
        <v>42.97</v>
      </c>
      <c r="AW58" s="115"/>
      <c r="AX58" s="115"/>
      <c r="AY58" s="115"/>
      <c r="AZ58" s="115"/>
      <c r="BA58" s="115"/>
      <c r="BB58" s="115"/>
      <c r="BC58" s="115"/>
      <c r="BD58" s="115">
        <f ca="1">RANDBETWEEN(9220,9510)/100</f>
        <v>93.19</v>
      </c>
      <c r="BE58" s="115"/>
      <c r="BF58" s="115"/>
      <c r="BG58" s="115"/>
      <c r="BH58" s="115"/>
      <c r="BI58" s="115">
        <f ca="1">RANDBETWEEN(9750,9950)/100</f>
        <v>98.91</v>
      </c>
      <c r="BJ58" s="115"/>
      <c r="BK58" s="115"/>
      <c r="BL58" s="115"/>
    </row>
    <row r="59" spans="1:64" s="15" customFormat="1" ht="12.75" customHeight="1" x14ac:dyDescent="0.25">
      <c r="A59" s="193" t="s">
        <v>41</v>
      </c>
      <c r="B59" s="194"/>
      <c r="C59" s="194"/>
      <c r="D59" s="195"/>
      <c r="E59" s="207" t="s">
        <v>9</v>
      </c>
      <c r="F59" s="207"/>
      <c r="G59" s="207"/>
      <c r="H59" s="207"/>
      <c r="I59" s="116" t="s">
        <v>3</v>
      </c>
      <c r="J59" s="116"/>
      <c r="K59" s="116"/>
      <c r="L59" s="116"/>
      <c r="M59" s="116"/>
      <c r="N59" s="116" t="s">
        <v>36</v>
      </c>
      <c r="O59" s="116"/>
      <c r="P59" s="116"/>
      <c r="Q59" s="116"/>
      <c r="R59" s="116"/>
      <c r="S59" s="116"/>
      <c r="T59" s="116"/>
      <c r="U59" s="116"/>
      <c r="V59" s="117" t="s">
        <v>37</v>
      </c>
      <c r="W59" s="117"/>
      <c r="X59" s="117"/>
      <c r="Y59" s="117"/>
      <c r="Z59" s="117"/>
      <c r="AA59" s="117" t="s">
        <v>175</v>
      </c>
      <c r="AB59" s="117"/>
      <c r="AC59" s="117"/>
      <c r="AD59" s="117"/>
      <c r="AE59" s="14"/>
      <c r="AG59" s="2"/>
      <c r="AH59" s="2"/>
      <c r="AI59" s="193" t="s">
        <v>41</v>
      </c>
      <c r="AJ59" s="194"/>
      <c r="AK59" s="194"/>
      <c r="AL59" s="195"/>
      <c r="AM59" s="207" t="s">
        <v>9</v>
      </c>
      <c r="AN59" s="207"/>
      <c r="AO59" s="207"/>
      <c r="AP59" s="207"/>
      <c r="AQ59" s="116" t="s">
        <v>3</v>
      </c>
      <c r="AR59" s="116"/>
      <c r="AS59" s="116"/>
      <c r="AT59" s="116"/>
      <c r="AU59" s="116"/>
      <c r="AV59" s="116" t="s">
        <v>36</v>
      </c>
      <c r="AW59" s="116"/>
      <c r="AX59" s="116"/>
      <c r="AY59" s="116"/>
      <c r="AZ59" s="116"/>
      <c r="BA59" s="116"/>
      <c r="BB59" s="116"/>
      <c r="BC59" s="116"/>
      <c r="BD59" s="117" t="s">
        <v>37</v>
      </c>
      <c r="BE59" s="117"/>
      <c r="BF59" s="117"/>
      <c r="BG59" s="117"/>
      <c r="BH59" s="117"/>
      <c r="BI59" s="117" t="s">
        <v>175</v>
      </c>
      <c r="BJ59" s="117"/>
      <c r="BK59" s="117"/>
      <c r="BL59" s="117"/>
    </row>
    <row r="60" spans="1:64" s="15" customFormat="1" ht="12" customHeight="1" x14ac:dyDescent="0.25">
      <c r="A60" s="16"/>
      <c r="B60" s="36"/>
      <c r="C60" s="36"/>
      <c r="D60" s="36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E60" s="14"/>
      <c r="AF60" s="14"/>
      <c r="AG60" s="15" t="s">
        <v>4</v>
      </c>
      <c r="AI60" s="16"/>
      <c r="AJ60" s="36"/>
      <c r="AK60" s="36"/>
      <c r="AL60" s="36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</row>
    <row r="61" spans="1:64" x14ac:dyDescent="0.25">
      <c r="A61" s="19" t="s">
        <v>126</v>
      </c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AG61" s="15"/>
      <c r="AH61" s="15"/>
      <c r="AI61" s="19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</row>
    <row r="62" spans="1:64" x14ac:dyDescent="0.25">
      <c r="A62" s="19" t="s">
        <v>125</v>
      </c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AI62" s="19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</row>
    <row r="63" spans="1:64" ht="5.0999999999999996" customHeight="1" x14ac:dyDescent="0.25">
      <c r="A63" s="20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AI63" s="20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</row>
    <row r="64" spans="1:64" ht="27.9" customHeight="1" x14ac:dyDescent="0.25">
      <c r="A64" s="38" t="s">
        <v>0</v>
      </c>
      <c r="B64" s="6"/>
      <c r="C64" s="178" t="s">
        <v>178</v>
      </c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81"/>
      <c r="R64" s="181"/>
      <c r="S64" s="181"/>
      <c r="T64" s="181"/>
      <c r="U64" s="181"/>
      <c r="V64" s="181"/>
      <c r="W64" s="181"/>
      <c r="X64" s="181"/>
      <c r="Y64" s="181"/>
      <c r="Z64" s="181"/>
      <c r="AA64" s="181"/>
      <c r="AB64" s="181"/>
      <c r="AC64" s="181"/>
      <c r="AD64" s="181"/>
      <c r="AE64" s="1"/>
      <c r="AI64" s="72"/>
      <c r="AJ64" s="1"/>
      <c r="AK64" s="211"/>
      <c r="AL64" s="220"/>
      <c r="AM64" s="220"/>
      <c r="AN64" s="220"/>
      <c r="AO64" s="220"/>
      <c r="AP64" s="220"/>
      <c r="AQ64" s="220"/>
      <c r="AR64" s="220"/>
      <c r="AS64" s="220"/>
      <c r="AT64" s="220"/>
      <c r="AU64" s="220"/>
      <c r="AV64" s="220"/>
      <c r="AW64" s="220"/>
      <c r="AX64" s="220"/>
      <c r="AY64" s="220"/>
      <c r="AZ64" s="220"/>
      <c r="BA64" s="220"/>
      <c r="BB64" s="220"/>
      <c r="BC64" s="220"/>
      <c r="BD64" s="220"/>
      <c r="BE64" s="220"/>
      <c r="BF64" s="220"/>
      <c r="BG64" s="220"/>
      <c r="BH64" s="220"/>
      <c r="BI64" s="220"/>
      <c r="BJ64" s="220"/>
      <c r="BK64" s="220"/>
      <c r="BL64" s="220"/>
    </row>
    <row r="65" spans="1:64" x14ac:dyDescent="0.25">
      <c r="A65" s="29"/>
      <c r="B65" s="1"/>
      <c r="C65" s="1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1"/>
      <c r="AI65" s="29"/>
      <c r="AJ65" s="1"/>
      <c r="AK65" s="1"/>
      <c r="AL65" s="73"/>
      <c r="AM65" s="73"/>
      <c r="AN65" s="73"/>
      <c r="AO65" s="73"/>
      <c r="AP65" s="73"/>
      <c r="AQ65" s="73"/>
      <c r="AR65" s="73"/>
      <c r="AS65" s="73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  <c r="BH65" s="73"/>
      <c r="BI65" s="73"/>
      <c r="BJ65" s="73"/>
      <c r="BK65" s="73"/>
      <c r="BL65" s="73"/>
    </row>
    <row r="66" spans="1:64" ht="12.75" hidden="1" customHeight="1" x14ac:dyDescent="0.25">
      <c r="A66" s="23"/>
      <c r="B66" s="24"/>
      <c r="C66" s="24"/>
      <c r="D66" s="24"/>
      <c r="E66" s="24"/>
      <c r="F66" s="24"/>
      <c r="G66" s="205"/>
      <c r="H66" s="205"/>
      <c r="I66" s="205"/>
      <c r="J66" s="205"/>
      <c r="K66" s="205"/>
      <c r="L66" s="205"/>
      <c r="M66" s="205"/>
      <c r="N66" s="205"/>
      <c r="O66" s="205"/>
      <c r="P66" s="205"/>
      <c r="Q66" s="205"/>
      <c r="R66" s="205"/>
      <c r="S66" s="205"/>
      <c r="T66" s="205"/>
      <c r="U66" s="205"/>
      <c r="V66" s="205"/>
      <c r="W66" s="205"/>
      <c r="X66" s="205"/>
      <c r="Y66" s="205"/>
      <c r="Z66" s="205"/>
      <c r="AA66" s="205"/>
      <c r="AB66" s="205"/>
      <c r="AC66" s="205"/>
      <c r="AD66" s="205"/>
      <c r="AI66" s="74"/>
      <c r="AJ66" s="75"/>
      <c r="AK66" s="75"/>
      <c r="AL66" s="75"/>
      <c r="AM66" s="75"/>
      <c r="AN66" s="75"/>
      <c r="AO66" s="205"/>
      <c r="AP66" s="205"/>
      <c r="AQ66" s="205"/>
      <c r="AR66" s="205"/>
      <c r="AS66" s="205"/>
      <c r="AT66" s="205"/>
      <c r="AU66" s="205"/>
      <c r="AV66" s="205"/>
      <c r="AW66" s="205"/>
      <c r="AX66" s="205"/>
      <c r="AY66" s="205"/>
      <c r="AZ66" s="205"/>
      <c r="BA66" s="205"/>
      <c r="BB66" s="205"/>
      <c r="BC66" s="205"/>
      <c r="BD66" s="205"/>
      <c r="BE66" s="205"/>
      <c r="BF66" s="205"/>
      <c r="BG66" s="205"/>
      <c r="BH66" s="205"/>
      <c r="BI66" s="205"/>
      <c r="BJ66" s="205"/>
      <c r="BK66" s="205"/>
      <c r="BL66" s="205"/>
    </row>
    <row r="67" spans="1:64" x14ac:dyDescent="0.25">
      <c r="A67" s="21" t="s">
        <v>6</v>
      </c>
      <c r="B67" s="22"/>
      <c r="C67" s="22"/>
      <c r="D67" s="191" t="s">
        <v>124</v>
      </c>
      <c r="E67" s="191"/>
      <c r="F67" s="191"/>
      <c r="G67" s="191"/>
      <c r="H67" s="191"/>
      <c r="I67" s="191"/>
      <c r="J67" s="60"/>
      <c r="K67" s="60"/>
      <c r="L67" s="60"/>
      <c r="M67" s="191"/>
      <c r="N67" s="191"/>
      <c r="O67" s="191"/>
      <c r="P67" s="191"/>
      <c r="Q67" s="191"/>
      <c r="R67" s="191"/>
      <c r="S67" s="191"/>
      <c r="T67" s="191"/>
      <c r="U67" s="191"/>
      <c r="V67" s="191"/>
      <c r="W67" s="191"/>
      <c r="X67" s="191" t="s">
        <v>174</v>
      </c>
      <c r="Y67" s="191"/>
      <c r="Z67" s="191"/>
      <c r="AA67" s="191"/>
      <c r="AB67" s="191"/>
      <c r="AC67" s="191"/>
      <c r="AD67" s="191"/>
      <c r="AE67" s="1"/>
      <c r="AI67" s="7"/>
      <c r="AJ67" s="17"/>
      <c r="AK67" s="17"/>
      <c r="AL67" s="189"/>
      <c r="AM67" s="189"/>
      <c r="AN67" s="189"/>
      <c r="AO67" s="189"/>
      <c r="AP67" s="189"/>
      <c r="AQ67" s="189"/>
      <c r="AR67" s="76"/>
      <c r="AS67" s="76"/>
      <c r="AT67" s="76"/>
      <c r="AU67" s="189"/>
      <c r="AV67" s="189"/>
      <c r="AW67" s="189"/>
      <c r="AX67" s="189"/>
      <c r="AY67" s="189"/>
      <c r="AZ67" s="189"/>
      <c r="BA67" s="189"/>
      <c r="BB67" s="189"/>
      <c r="BC67" s="189"/>
      <c r="BD67" s="189"/>
      <c r="BE67" s="189"/>
      <c r="BF67" s="189"/>
      <c r="BG67" s="189"/>
      <c r="BH67" s="189"/>
      <c r="BI67" s="189"/>
      <c r="BJ67" s="189"/>
      <c r="BK67" s="189"/>
      <c r="BL67" s="189"/>
    </row>
    <row r="68" spans="1:64" x14ac:dyDescent="0.25">
      <c r="A68" s="25"/>
      <c r="D68" s="192" t="s">
        <v>18</v>
      </c>
      <c r="E68" s="192"/>
      <c r="F68" s="192"/>
      <c r="G68" s="192"/>
      <c r="H68" s="192"/>
      <c r="I68" s="192"/>
      <c r="J68" s="192" t="s">
        <v>19</v>
      </c>
      <c r="K68" s="192"/>
      <c r="L68" s="192"/>
      <c r="M68" s="192"/>
      <c r="N68" s="192"/>
      <c r="O68" s="192"/>
      <c r="P68" s="192"/>
      <c r="Q68" s="192"/>
      <c r="R68" s="192"/>
      <c r="S68" s="192"/>
      <c r="T68" s="192"/>
      <c r="U68" s="192"/>
      <c r="V68" s="192"/>
      <c r="W68" s="192"/>
      <c r="X68" s="192" t="s">
        <v>1</v>
      </c>
      <c r="Y68" s="192"/>
      <c r="Z68" s="192"/>
      <c r="AA68" s="192"/>
      <c r="AB68" s="192"/>
      <c r="AC68" s="192"/>
      <c r="AD68" s="192"/>
      <c r="AI68" s="25"/>
      <c r="AL68" s="224"/>
      <c r="AM68" s="224"/>
      <c r="AN68" s="224"/>
      <c r="AO68" s="224"/>
      <c r="AP68" s="224"/>
      <c r="AQ68" s="224"/>
      <c r="AR68" s="224"/>
      <c r="AS68" s="224"/>
      <c r="AT68" s="224"/>
      <c r="AU68" s="224"/>
      <c r="AV68" s="224"/>
      <c r="AW68" s="224"/>
      <c r="AX68" s="224"/>
      <c r="AY68" s="224"/>
      <c r="AZ68" s="224"/>
      <c r="BA68" s="224"/>
      <c r="BB68" s="224"/>
      <c r="BC68" s="224"/>
      <c r="BD68" s="224"/>
      <c r="BE68" s="224"/>
      <c r="BF68" s="224"/>
      <c r="BG68" s="224"/>
      <c r="BH68" s="224"/>
      <c r="BI68" s="224"/>
      <c r="BJ68" s="224"/>
      <c r="BK68" s="224"/>
      <c r="BL68" s="224"/>
    </row>
    <row r="69" spans="1:64" s="1" customFormat="1" x14ac:dyDescent="0.25">
      <c r="A69" s="7"/>
      <c r="B69" s="17"/>
      <c r="C69" s="17"/>
      <c r="D69" s="17"/>
      <c r="E69" s="17"/>
      <c r="F69" s="17"/>
      <c r="G69" s="190"/>
      <c r="H69" s="190"/>
      <c r="I69" s="190"/>
      <c r="J69" s="190"/>
      <c r="K69" s="190"/>
      <c r="L69" s="190"/>
      <c r="M69" s="189"/>
      <c r="N69" s="189"/>
      <c r="O69" s="189"/>
      <c r="P69" s="189"/>
      <c r="Q69" s="189"/>
      <c r="R69" s="189"/>
      <c r="S69" s="189"/>
      <c r="T69" s="189"/>
      <c r="U69" s="189"/>
      <c r="V69" s="189"/>
      <c r="W69" s="189"/>
      <c r="X69" s="189"/>
      <c r="Y69" s="189"/>
      <c r="Z69" s="189"/>
      <c r="AA69" s="189"/>
      <c r="AB69" s="189"/>
      <c r="AC69" s="189"/>
      <c r="AD69" s="189"/>
      <c r="AG69" s="2"/>
      <c r="AH69" s="2"/>
      <c r="AI69" s="7"/>
      <c r="AJ69" s="17"/>
      <c r="AK69" s="17"/>
      <c r="AL69" s="17"/>
      <c r="AM69" s="17"/>
      <c r="AN69" s="17"/>
      <c r="AO69" s="190"/>
      <c r="AP69" s="190"/>
      <c r="AQ69" s="190"/>
      <c r="AR69" s="190"/>
      <c r="AS69" s="190"/>
      <c r="AT69" s="190"/>
      <c r="AU69" s="189"/>
      <c r="AV69" s="189"/>
      <c r="AW69" s="189"/>
      <c r="AX69" s="189"/>
      <c r="AY69" s="189"/>
      <c r="AZ69" s="189"/>
      <c r="BA69" s="189"/>
      <c r="BB69" s="189"/>
      <c r="BC69" s="189"/>
      <c r="BD69" s="189"/>
      <c r="BE69" s="189"/>
      <c r="BF69" s="189"/>
      <c r="BG69" s="189"/>
      <c r="BH69" s="189"/>
      <c r="BI69" s="189"/>
      <c r="BJ69" s="189"/>
      <c r="BK69" s="189"/>
      <c r="BL69" s="189"/>
    </row>
    <row r="70" spans="1:64" s="1" customFormat="1" x14ac:dyDescent="0.25">
      <c r="A70" s="7"/>
      <c r="B70" s="17"/>
      <c r="C70" s="17"/>
      <c r="D70" s="17"/>
      <c r="E70" s="17"/>
      <c r="F70" s="17"/>
      <c r="G70" s="190"/>
      <c r="H70" s="190"/>
      <c r="I70" s="190"/>
      <c r="J70" s="190"/>
      <c r="K70" s="190"/>
      <c r="L70" s="190"/>
      <c r="M70" s="189"/>
      <c r="N70" s="189"/>
      <c r="O70" s="189"/>
      <c r="P70" s="189"/>
      <c r="Q70" s="189"/>
      <c r="R70" s="189"/>
      <c r="S70" s="189"/>
      <c r="T70" s="189"/>
      <c r="U70" s="189"/>
      <c r="V70" s="189"/>
      <c r="W70" s="189"/>
      <c r="X70" s="189"/>
      <c r="Y70" s="189"/>
      <c r="Z70" s="189"/>
      <c r="AA70" s="189"/>
      <c r="AB70" s="189"/>
      <c r="AC70" s="189"/>
      <c r="AD70" s="189"/>
      <c r="AI70" s="7"/>
      <c r="AJ70" s="17"/>
      <c r="AK70" s="17"/>
      <c r="AL70" s="17"/>
      <c r="AM70" s="17"/>
      <c r="AN70" s="17"/>
      <c r="AO70" s="190"/>
      <c r="AP70" s="190"/>
      <c r="AQ70" s="190"/>
      <c r="AR70" s="190"/>
      <c r="AS70" s="190"/>
      <c r="AT70" s="190"/>
      <c r="AU70" s="189"/>
      <c r="AV70" s="189"/>
      <c r="AW70" s="189"/>
      <c r="AX70" s="189"/>
      <c r="AY70" s="189"/>
      <c r="AZ70" s="189"/>
      <c r="BA70" s="189"/>
      <c r="BB70" s="189"/>
      <c r="BC70" s="189"/>
      <c r="BD70" s="189"/>
      <c r="BE70" s="189"/>
      <c r="BF70" s="189"/>
      <c r="BG70" s="189"/>
      <c r="BH70" s="189"/>
      <c r="BI70" s="189"/>
      <c r="BJ70" s="189"/>
      <c r="BK70" s="189"/>
      <c r="BL70" s="189"/>
    </row>
    <row r="71" spans="1:64" s="1" customFormat="1" x14ac:dyDescent="0.25">
      <c r="A71" s="28"/>
      <c r="G71" s="189"/>
      <c r="H71" s="189"/>
      <c r="I71" s="189"/>
      <c r="J71" s="189"/>
      <c r="K71" s="189"/>
      <c r="L71" s="189"/>
      <c r="M71" s="189"/>
      <c r="N71" s="189"/>
      <c r="O71" s="189"/>
      <c r="P71" s="189"/>
      <c r="Q71" s="189"/>
      <c r="R71" s="189"/>
      <c r="S71" s="189"/>
      <c r="T71" s="189"/>
      <c r="U71" s="189"/>
      <c r="V71" s="189"/>
      <c r="W71" s="189"/>
      <c r="X71" s="189"/>
      <c r="Y71" s="189"/>
      <c r="Z71" s="189"/>
      <c r="AA71" s="189"/>
      <c r="AB71" s="189"/>
      <c r="AC71" s="189"/>
      <c r="AD71" s="189"/>
      <c r="AI71" s="28"/>
      <c r="AO71" s="189"/>
      <c r="AP71" s="189"/>
      <c r="AQ71" s="189"/>
      <c r="AR71" s="189"/>
      <c r="AS71" s="189"/>
      <c r="AT71" s="189"/>
      <c r="AU71" s="189"/>
      <c r="AV71" s="189"/>
      <c r="AW71" s="189"/>
      <c r="AX71" s="189"/>
      <c r="AY71" s="189"/>
      <c r="AZ71" s="189"/>
      <c r="BA71" s="189"/>
      <c r="BB71" s="189"/>
      <c r="BC71" s="189"/>
      <c r="BD71" s="189"/>
      <c r="BE71" s="189"/>
      <c r="BF71" s="189"/>
      <c r="BG71" s="189"/>
      <c r="BH71" s="189"/>
      <c r="BI71" s="189"/>
      <c r="BJ71" s="189"/>
      <c r="BK71" s="189"/>
      <c r="BL71" s="189"/>
    </row>
    <row r="72" spans="1:64" s="1" customFormat="1" x14ac:dyDescent="0.25"/>
    <row r="73" spans="1:64" x14ac:dyDescent="0.25">
      <c r="AG73" s="1"/>
      <c r="AH73" s="1"/>
    </row>
  </sheetData>
  <mergeCells count="274">
    <mergeCell ref="AO70:AT70"/>
    <mergeCell ref="AU70:BE70"/>
    <mergeCell ref="BF70:BL70"/>
    <mergeCell ref="AO71:AT71"/>
    <mergeCell ref="AU71:BE71"/>
    <mergeCell ref="BF71:BL71"/>
    <mergeCell ref="R46:U46"/>
    <mergeCell ref="N46:Q46"/>
    <mergeCell ref="AV46:AY46"/>
    <mergeCell ref="AZ46:BC46"/>
    <mergeCell ref="AI58:AL58"/>
    <mergeCell ref="AM58:AP58"/>
    <mergeCell ref="AI59:AL59"/>
    <mergeCell ref="AM59:AP59"/>
    <mergeCell ref="BI51:BL51"/>
    <mergeCell ref="AI52:AU52"/>
    <mergeCell ref="AV52:BC52"/>
    <mergeCell ref="BD52:BH52"/>
    <mergeCell ref="BI52:BL52"/>
    <mergeCell ref="AI54:BL54"/>
    <mergeCell ref="AI55:AL56"/>
    <mergeCell ref="AM56:AP56"/>
    <mergeCell ref="AM55:BL55"/>
    <mergeCell ref="AQ56:AU56"/>
    <mergeCell ref="AV56:BC56"/>
    <mergeCell ref="BD56:BH56"/>
    <mergeCell ref="BI56:BL56"/>
    <mergeCell ref="BI48:BL48"/>
    <mergeCell ref="AI49:AU49"/>
    <mergeCell ref="AV49:BC49"/>
    <mergeCell ref="BD49:BH49"/>
    <mergeCell ref="BI49:BL49"/>
    <mergeCell ref="AI50:AU50"/>
    <mergeCell ref="AV50:BC50"/>
    <mergeCell ref="BD50:BH50"/>
    <mergeCell ref="BI50:BL50"/>
    <mergeCell ref="BD48:BH48"/>
    <mergeCell ref="BI46:BL46"/>
    <mergeCell ref="AI47:AU47"/>
    <mergeCell ref="AV47:BC47"/>
    <mergeCell ref="BD47:BH47"/>
    <mergeCell ref="BI47:BL47"/>
    <mergeCell ref="AW2:BK2"/>
    <mergeCell ref="AW3:BK3"/>
    <mergeCell ref="AI5:AK11"/>
    <mergeCell ref="AL5:BL5"/>
    <mergeCell ref="AL6:BL6"/>
    <mergeCell ref="AL7:BL8"/>
    <mergeCell ref="AL9:BG11"/>
    <mergeCell ref="BH9:BH10"/>
    <mergeCell ref="BI9:BL10"/>
    <mergeCell ref="BH11:BI11"/>
    <mergeCell ref="BJ11:BL11"/>
    <mergeCell ref="BD13:BL13"/>
    <mergeCell ref="BD14:BL15"/>
    <mergeCell ref="BD16:BL16"/>
    <mergeCell ref="BD17:BL17"/>
    <mergeCell ref="AI19:BL19"/>
    <mergeCell ref="AI20:AP20"/>
    <mergeCell ref="AQ20:BL20"/>
    <mergeCell ref="AL67:AQ67"/>
    <mergeCell ref="AU67:BE67"/>
    <mergeCell ref="BF67:BL67"/>
    <mergeCell ref="AL68:AQ68"/>
    <mergeCell ref="AR68:BE68"/>
    <mergeCell ref="BF68:BL68"/>
    <mergeCell ref="AO69:AT69"/>
    <mergeCell ref="AU69:BE69"/>
    <mergeCell ref="BF69:BL69"/>
    <mergeCell ref="AK64:BL64"/>
    <mergeCell ref="AO66:AT66"/>
    <mergeCell ref="AU66:BE66"/>
    <mergeCell ref="BF66:BL66"/>
    <mergeCell ref="AI57:AL57"/>
    <mergeCell ref="AM57:AP57"/>
    <mergeCell ref="AI51:AU51"/>
    <mergeCell ref="AV51:BC51"/>
    <mergeCell ref="BD51:BH51"/>
    <mergeCell ref="AI48:AU48"/>
    <mergeCell ref="AV48:BC48"/>
    <mergeCell ref="AI45:AU45"/>
    <mergeCell ref="AI46:AU46"/>
    <mergeCell ref="BD46:BH46"/>
    <mergeCell ref="AV45:BC45"/>
    <mergeCell ref="BD45:BH45"/>
    <mergeCell ref="AI41:BL41"/>
    <mergeCell ref="AI42:BL42"/>
    <mergeCell ref="AI43:AU43"/>
    <mergeCell ref="AV43:BC43"/>
    <mergeCell ref="BD43:BH43"/>
    <mergeCell ref="BI43:BL43"/>
    <mergeCell ref="AI44:AU44"/>
    <mergeCell ref="AV44:BC44"/>
    <mergeCell ref="BD44:BH44"/>
    <mergeCell ref="BI44:BL44"/>
    <mergeCell ref="BI45:BL45"/>
    <mergeCell ref="AI33:BL33"/>
    <mergeCell ref="AI34:BL34"/>
    <mergeCell ref="AI35:BL35"/>
    <mergeCell ref="AI36:BL36"/>
    <mergeCell ref="AI37:BL37"/>
    <mergeCell ref="AI38:BL38"/>
    <mergeCell ref="AI39:BL39"/>
    <mergeCell ref="AI40:BL40"/>
    <mergeCell ref="AI28:AP28"/>
    <mergeCell ref="AQ28:BL28"/>
    <mergeCell ref="AI29:AP29"/>
    <mergeCell ref="AQ29:BL29"/>
    <mergeCell ref="AI30:AP30"/>
    <mergeCell ref="AQ30:BL30"/>
    <mergeCell ref="AI31:AP31"/>
    <mergeCell ref="AQ31:BL31"/>
    <mergeCell ref="AI32:AP32"/>
    <mergeCell ref="AQ32:BL32"/>
    <mergeCell ref="AI22:AP22"/>
    <mergeCell ref="AQ22:BL22"/>
    <mergeCell ref="AI23:AP23"/>
    <mergeCell ref="AQ23:BL23"/>
    <mergeCell ref="AI24:AP24"/>
    <mergeCell ref="AQ24:BL24"/>
    <mergeCell ref="AI26:AP26"/>
    <mergeCell ref="AQ26:BL26"/>
    <mergeCell ref="AI27:AP27"/>
    <mergeCell ref="AQ27:BL27"/>
    <mergeCell ref="AI21:AP21"/>
    <mergeCell ref="AQ21:BL21"/>
    <mergeCell ref="A54:AD54"/>
    <mergeCell ref="AA50:AD50"/>
    <mergeCell ref="A51:M51"/>
    <mergeCell ref="A40:AD40"/>
    <mergeCell ref="A52:M52"/>
    <mergeCell ref="N52:U52"/>
    <mergeCell ref="V52:Z52"/>
    <mergeCell ref="AA52:AD52"/>
    <mergeCell ref="AA46:AD46"/>
    <mergeCell ref="AA47:AD47"/>
    <mergeCell ref="AA48:AD48"/>
    <mergeCell ref="AA49:AD49"/>
    <mergeCell ref="N44:U44"/>
    <mergeCell ref="V45:Z45"/>
    <mergeCell ref="V44:Z44"/>
    <mergeCell ref="V46:Z46"/>
    <mergeCell ref="V47:Z47"/>
    <mergeCell ref="A49:M49"/>
    <mergeCell ref="A48:M48"/>
    <mergeCell ref="A42:AD42"/>
    <mergeCell ref="A32:H32"/>
    <mergeCell ref="I32:AD32"/>
    <mergeCell ref="X66:AD66"/>
    <mergeCell ref="C64:AD64"/>
    <mergeCell ref="E56:H56"/>
    <mergeCell ref="E55:AD55"/>
    <mergeCell ref="V56:Z56"/>
    <mergeCell ref="AA56:AD56"/>
    <mergeCell ref="N56:U56"/>
    <mergeCell ref="I56:M56"/>
    <mergeCell ref="I57:M57"/>
    <mergeCell ref="I58:M58"/>
    <mergeCell ref="I59:M59"/>
    <mergeCell ref="A59:D59"/>
    <mergeCell ref="A57:D57"/>
    <mergeCell ref="A58:D58"/>
    <mergeCell ref="A55:D56"/>
    <mergeCell ref="G66:L66"/>
    <mergeCell ref="M66:W66"/>
    <mergeCell ref="E57:H57"/>
    <mergeCell ref="E58:H58"/>
    <mergeCell ref="E59:H59"/>
    <mergeCell ref="G71:L71"/>
    <mergeCell ref="M71:W71"/>
    <mergeCell ref="X71:AD71"/>
    <mergeCell ref="G69:L69"/>
    <mergeCell ref="M69:W69"/>
    <mergeCell ref="X69:AD69"/>
    <mergeCell ref="X67:AD67"/>
    <mergeCell ref="G70:L70"/>
    <mergeCell ref="M70:W70"/>
    <mergeCell ref="X70:AD70"/>
    <mergeCell ref="D68:I68"/>
    <mergeCell ref="D67:I67"/>
    <mergeCell ref="J68:W68"/>
    <mergeCell ref="X68:AD68"/>
    <mergeCell ref="M67:W67"/>
    <mergeCell ref="A41:AD41"/>
    <mergeCell ref="A38:AD38"/>
    <mergeCell ref="A30:H30"/>
    <mergeCell ref="A31:H31"/>
    <mergeCell ref="I31:AD31"/>
    <mergeCell ref="I30:AD30"/>
    <mergeCell ref="I29:AD29"/>
    <mergeCell ref="A20:H20"/>
    <mergeCell ref="A22:H22"/>
    <mergeCell ref="A23:H23"/>
    <mergeCell ref="A24:H24"/>
    <mergeCell ref="A26:H26"/>
    <mergeCell ref="A27:H27"/>
    <mergeCell ref="A28:H28"/>
    <mergeCell ref="I24:AD24"/>
    <mergeCell ref="I23:AD23"/>
    <mergeCell ref="I22:AD22"/>
    <mergeCell ref="I20:AD20"/>
    <mergeCell ref="A25:H25"/>
    <mergeCell ref="I25:AD25"/>
    <mergeCell ref="AA9:AD10"/>
    <mergeCell ref="Z9:Z10"/>
    <mergeCell ref="D9:Y11"/>
    <mergeCell ref="Z11:AA11"/>
    <mergeCell ref="AB11:AD11"/>
    <mergeCell ref="V14:AD15"/>
    <mergeCell ref="A34:AD34"/>
    <mergeCell ref="A35:AD35"/>
    <mergeCell ref="A21:H21"/>
    <mergeCell ref="I21:AD21"/>
    <mergeCell ref="I27:AD27"/>
    <mergeCell ref="I26:AD26"/>
    <mergeCell ref="I28:AD28"/>
    <mergeCell ref="AA45:AD45"/>
    <mergeCell ref="N43:U43"/>
    <mergeCell ref="A43:M43"/>
    <mergeCell ref="A36:AD36"/>
    <mergeCell ref="A37:AD37"/>
    <mergeCell ref="AA44:AD44"/>
    <mergeCell ref="V43:Z43"/>
    <mergeCell ref="A44:M44"/>
    <mergeCell ref="O2:AC2"/>
    <mergeCell ref="O3:AC3"/>
    <mergeCell ref="V13:AD13"/>
    <mergeCell ref="V16:AD16"/>
    <mergeCell ref="V17:AD17"/>
    <mergeCell ref="A39:AD39"/>
    <mergeCell ref="A33:AD33"/>
    <mergeCell ref="AA43:AD43"/>
    <mergeCell ref="A45:M45"/>
    <mergeCell ref="N45:U45"/>
    <mergeCell ref="A29:H29"/>
    <mergeCell ref="A5:C11"/>
    <mergeCell ref="D5:AD5"/>
    <mergeCell ref="D6:AD6"/>
    <mergeCell ref="D7:AD8"/>
    <mergeCell ref="A19:AD19"/>
    <mergeCell ref="AA51:AD51"/>
    <mergeCell ref="V51:Z51"/>
    <mergeCell ref="A47:M47"/>
    <mergeCell ref="A46:M46"/>
    <mergeCell ref="N48:U48"/>
    <mergeCell ref="N49:U49"/>
    <mergeCell ref="N50:U50"/>
    <mergeCell ref="N51:U51"/>
    <mergeCell ref="V50:Z50"/>
    <mergeCell ref="N47:U47"/>
    <mergeCell ref="V48:Z48"/>
    <mergeCell ref="V49:Z49"/>
    <mergeCell ref="A50:M50"/>
    <mergeCell ref="N57:U57"/>
    <mergeCell ref="N58:U58"/>
    <mergeCell ref="N59:U59"/>
    <mergeCell ref="V57:Z57"/>
    <mergeCell ref="V58:Z58"/>
    <mergeCell ref="V59:Z59"/>
    <mergeCell ref="AA57:AD57"/>
    <mergeCell ref="AA58:AD58"/>
    <mergeCell ref="AA59:AD59"/>
    <mergeCell ref="AQ57:AU57"/>
    <mergeCell ref="AV57:BC57"/>
    <mergeCell ref="BD57:BH57"/>
    <mergeCell ref="BI57:BL57"/>
    <mergeCell ref="AQ58:AU58"/>
    <mergeCell ref="AV58:BC58"/>
    <mergeCell ref="BD58:BH58"/>
    <mergeCell ref="BI58:BL58"/>
    <mergeCell ref="AQ59:AU59"/>
    <mergeCell ref="AV59:BC59"/>
    <mergeCell ref="BD59:BH59"/>
    <mergeCell ref="BI59:BL59"/>
  </mergeCells>
  <conditionalFormatting sqref="A34:AD41">
    <cfRule type="expression" dxfId="0" priority="1">
      <formula>DATEVALUE(MID(A34,SEARCH("??.??.???? г.",A34),10))&lt;=$I$28</formula>
    </cfRule>
  </conditionalFormatting>
  <printOptions horizontalCentered="1"/>
  <pageMargins left="0.78740157480314965" right="0.19685039370078741" top="0.19685039370078741" bottom="0.19685039370078741" header="0.31496062992125984" footer="0.31496062992125984"/>
  <pageSetup paperSize="9" scale="8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view="pageBreakPreview" zoomScale="102" zoomScaleNormal="100" zoomScaleSheetLayoutView="102" workbookViewId="0">
      <selection activeCell="D41" sqref="D41"/>
    </sheetView>
  </sheetViews>
  <sheetFormatPr defaultColWidth="8.88671875" defaultRowHeight="13.8" x14ac:dyDescent="0.25"/>
  <cols>
    <col min="1" max="2" width="8.88671875" style="39"/>
    <col min="3" max="3" width="9.88671875" style="39" customWidth="1"/>
    <col min="4" max="4" width="8.88671875" style="39"/>
    <col min="5" max="5" width="7.88671875" style="39" customWidth="1"/>
    <col min="6" max="6" width="10.33203125" style="39" customWidth="1"/>
    <col min="7" max="7" width="6.33203125" style="39" customWidth="1"/>
    <col min="8" max="8" width="17.109375" style="39" customWidth="1"/>
    <col min="9" max="9" width="9.33203125" style="39" customWidth="1"/>
    <col min="10" max="10" width="6.6640625" style="39" customWidth="1"/>
    <col min="11" max="11" width="7.88671875" style="39" customWidth="1"/>
    <col min="12" max="16384" width="8.88671875" style="39"/>
  </cols>
  <sheetData>
    <row r="1" spans="1:13" ht="18" customHeight="1" x14ac:dyDescent="0.25">
      <c r="A1" s="238"/>
      <c r="B1" s="238"/>
      <c r="C1" s="239" t="s">
        <v>103</v>
      </c>
      <c r="D1" s="239"/>
      <c r="E1" s="239"/>
      <c r="F1" s="239"/>
      <c r="G1" s="239"/>
      <c r="H1" s="239"/>
      <c r="I1" s="239"/>
      <c r="J1" s="59"/>
      <c r="K1" s="58"/>
      <c r="L1" s="40"/>
      <c r="M1" s="40"/>
    </row>
    <row r="2" spans="1:13" ht="18" customHeight="1" x14ac:dyDescent="0.25">
      <c r="A2" s="238"/>
      <c r="B2" s="238"/>
      <c r="C2" s="239"/>
      <c r="D2" s="239"/>
      <c r="E2" s="239"/>
      <c r="F2" s="239"/>
      <c r="G2" s="239"/>
      <c r="H2" s="239"/>
      <c r="I2" s="239"/>
      <c r="J2" s="57"/>
      <c r="K2" s="52"/>
      <c r="L2" s="40"/>
      <c r="M2" s="40"/>
    </row>
    <row r="3" spans="1:13" ht="18" customHeight="1" x14ac:dyDescent="0.25">
      <c r="A3" s="238"/>
      <c r="B3" s="238"/>
      <c r="C3" s="239" t="s">
        <v>94</v>
      </c>
      <c r="D3" s="239"/>
      <c r="E3" s="239"/>
      <c r="F3" s="239"/>
      <c r="G3" s="239"/>
      <c r="H3" s="239"/>
      <c r="I3" s="239"/>
      <c r="J3" s="57"/>
      <c r="K3" s="52"/>
      <c r="L3" s="40"/>
      <c r="M3" s="40"/>
    </row>
    <row r="4" spans="1:13" ht="28.95" customHeight="1" x14ac:dyDescent="0.25">
      <c r="A4" s="238"/>
      <c r="B4" s="238"/>
      <c r="C4" s="239"/>
      <c r="D4" s="239"/>
      <c r="E4" s="239"/>
      <c r="F4" s="239"/>
      <c r="G4" s="239"/>
      <c r="H4" s="239"/>
      <c r="I4" s="239"/>
      <c r="J4" s="56" t="s">
        <v>13</v>
      </c>
      <c r="K4" s="55" t="str">
        <f>MID(Протокол!AA9,1,3)</f>
        <v>000</v>
      </c>
      <c r="L4" s="54"/>
      <c r="M4" s="40"/>
    </row>
    <row r="5" spans="1:13" ht="27" customHeight="1" x14ac:dyDescent="0.25">
      <c r="A5" s="238"/>
      <c r="B5" s="238"/>
      <c r="C5" s="240" t="s">
        <v>168</v>
      </c>
      <c r="D5" s="241"/>
      <c r="E5" s="241"/>
      <c r="F5" s="241"/>
      <c r="G5" s="241"/>
      <c r="H5" s="241"/>
      <c r="I5" s="241"/>
      <c r="J5" s="53"/>
      <c r="K5" s="52"/>
      <c r="L5" s="40"/>
      <c r="M5" s="40"/>
    </row>
    <row r="6" spans="1:13" ht="18" customHeight="1" x14ac:dyDescent="0.25">
      <c r="A6" s="238"/>
      <c r="B6" s="238"/>
      <c r="C6" s="242" t="s">
        <v>90</v>
      </c>
      <c r="D6" s="242"/>
      <c r="E6" s="242"/>
      <c r="F6" s="242"/>
      <c r="G6" s="242"/>
      <c r="H6" s="242"/>
      <c r="I6" s="242"/>
      <c r="J6" s="53"/>
      <c r="K6" s="52"/>
      <c r="L6" s="40"/>
      <c r="M6" s="40"/>
    </row>
    <row r="7" spans="1:13" ht="25.95" customHeight="1" x14ac:dyDescent="0.25">
      <c r="A7" s="238"/>
      <c r="B7" s="238"/>
      <c r="C7" s="242"/>
      <c r="D7" s="242"/>
      <c r="E7" s="242"/>
      <c r="F7" s="242"/>
      <c r="G7" s="242"/>
      <c r="H7" s="242"/>
      <c r="I7" s="242"/>
      <c r="J7" s="51"/>
      <c r="K7" s="50"/>
      <c r="L7" s="40"/>
      <c r="M7" s="40"/>
    </row>
    <row r="9" spans="1:13" x14ac:dyDescent="0.25">
      <c r="A9" s="237" t="s">
        <v>89</v>
      </c>
      <c r="B9" s="237"/>
      <c r="C9" s="237"/>
      <c r="D9" s="237"/>
      <c r="E9" s="237"/>
      <c r="F9" s="237"/>
      <c r="G9" s="237"/>
      <c r="H9" s="237"/>
      <c r="I9" s="237"/>
      <c r="J9" s="237"/>
      <c r="K9" s="237"/>
      <c r="L9" s="49"/>
    </row>
    <row r="10" spans="1:13" ht="53.25" customHeight="1" x14ac:dyDescent="0.25">
      <c r="A10" s="243" t="s">
        <v>88</v>
      </c>
      <c r="B10" s="243"/>
      <c r="C10" s="243"/>
      <c r="D10" s="244" t="s">
        <v>162</v>
      </c>
      <c r="E10" s="244"/>
      <c r="F10" s="244"/>
      <c r="G10" s="244"/>
      <c r="H10" s="244"/>
      <c r="I10" s="244"/>
      <c r="J10" s="244"/>
      <c r="K10" s="244"/>
      <c r="L10" s="43"/>
      <c r="M10" s="40"/>
    </row>
    <row r="11" spans="1:13" ht="13.95" customHeight="1" x14ac:dyDescent="0.25">
      <c r="A11" s="243" t="s">
        <v>87</v>
      </c>
      <c r="B11" s="243"/>
      <c r="C11" s="243"/>
      <c r="D11" s="244" t="str">
        <f>Протокол!I20</f>
        <v>Государственная компания "Автодор"</v>
      </c>
      <c r="E11" s="244"/>
      <c r="F11" s="244"/>
      <c r="G11" s="244"/>
      <c r="H11" s="244"/>
      <c r="I11" s="244"/>
      <c r="J11" s="244"/>
      <c r="K11" s="244"/>
      <c r="L11" s="48"/>
      <c r="M11" s="40"/>
    </row>
    <row r="12" spans="1:13" ht="13.95" customHeight="1" x14ac:dyDescent="0.25">
      <c r="A12" s="243" t="s">
        <v>86</v>
      </c>
      <c r="B12" s="243"/>
      <c r="C12" s="243"/>
      <c r="D12" s="244" t="s">
        <v>97</v>
      </c>
      <c r="E12" s="244"/>
      <c r="F12" s="244"/>
      <c r="G12" s="244"/>
      <c r="H12" s="244"/>
      <c r="I12" s="244"/>
      <c r="J12" s="244"/>
      <c r="K12" s="244"/>
      <c r="L12" s="48"/>
      <c r="M12" s="40"/>
    </row>
    <row r="13" spans="1:13" x14ac:dyDescent="0.25">
      <c r="A13" s="243" t="s">
        <v>85</v>
      </c>
      <c r="B13" s="243"/>
      <c r="C13" s="243"/>
      <c r="D13" s="245" t="s">
        <v>48</v>
      </c>
      <c r="E13" s="245"/>
      <c r="F13" s="245"/>
      <c r="G13" s="245"/>
      <c r="H13" s="245"/>
      <c r="I13" s="245"/>
      <c r="J13" s="245"/>
      <c r="K13" s="245"/>
      <c r="L13" s="43"/>
      <c r="M13" s="40"/>
    </row>
    <row r="14" spans="1:13" x14ac:dyDescent="0.25">
      <c r="A14" s="243" t="s">
        <v>84</v>
      </c>
      <c r="B14" s="243"/>
      <c r="C14" s="243"/>
      <c r="D14" s="245" t="str">
        <f>Протокол!I23</f>
        <v>штабель, ПК 000+00 0во</v>
      </c>
      <c r="E14" s="245"/>
      <c r="F14" s="245"/>
      <c r="G14" s="245"/>
      <c r="H14" s="245"/>
      <c r="I14" s="245"/>
      <c r="J14" s="245"/>
      <c r="K14" s="245"/>
      <c r="L14" s="43"/>
      <c r="M14" s="40"/>
    </row>
    <row r="15" spans="1:13" x14ac:dyDescent="0.25">
      <c r="A15" s="243" t="s">
        <v>83</v>
      </c>
      <c r="B15" s="243"/>
      <c r="C15" s="243"/>
      <c r="D15" s="246">
        <f>Протокол!I28</f>
        <v>45598</v>
      </c>
      <c r="E15" s="246"/>
      <c r="F15" s="246"/>
      <c r="G15" s="246"/>
      <c r="H15" s="246"/>
      <c r="I15" s="246"/>
      <c r="J15" s="246"/>
      <c r="K15" s="246"/>
      <c r="L15" s="43"/>
      <c r="M15" s="40"/>
    </row>
    <row r="16" spans="1:13" x14ac:dyDescent="0.25">
      <c r="A16" s="243" t="s">
        <v>82</v>
      </c>
      <c r="B16" s="243"/>
      <c r="C16" s="243"/>
      <c r="D16" s="245" t="str">
        <f>Протокол!I26</f>
        <v>Щебёночная подготовка.</v>
      </c>
      <c r="E16" s="245"/>
      <c r="F16" s="245"/>
      <c r="G16" s="245"/>
      <c r="H16" s="245"/>
      <c r="I16" s="245"/>
      <c r="J16" s="245"/>
      <c r="K16" s="245"/>
      <c r="L16" s="43"/>
      <c r="M16" s="40"/>
    </row>
    <row r="17" spans="1:17" x14ac:dyDescent="0.25">
      <c r="A17" s="243" t="s">
        <v>81</v>
      </c>
      <c r="B17" s="243"/>
      <c r="C17" s="243"/>
      <c r="D17" s="245" t="s">
        <v>104</v>
      </c>
      <c r="E17" s="245"/>
      <c r="F17" s="245"/>
      <c r="G17" s="245"/>
      <c r="H17" s="245"/>
      <c r="I17" s="245"/>
      <c r="J17" s="245"/>
      <c r="K17" s="245"/>
      <c r="L17" s="43"/>
      <c r="M17" s="40"/>
    </row>
    <row r="18" spans="1:17" x14ac:dyDescent="0.25">
      <c r="A18" s="247" t="s">
        <v>80</v>
      </c>
      <c r="B18" s="249"/>
      <c r="C18" s="250"/>
      <c r="D18" s="251" t="s">
        <v>79</v>
      </c>
      <c r="E18" s="252"/>
      <c r="F18" s="252"/>
      <c r="G18" s="252"/>
      <c r="H18" s="252"/>
      <c r="I18" s="252"/>
      <c r="J18" s="252"/>
      <c r="K18" s="253"/>
      <c r="L18" s="47" t="s">
        <v>79</v>
      </c>
      <c r="M18" s="47" t="s">
        <v>78</v>
      </c>
      <c r="N18"/>
    </row>
    <row r="19" spans="1:17" x14ac:dyDescent="0.25">
      <c r="A19" s="243" t="s">
        <v>77</v>
      </c>
      <c r="B19" s="243"/>
      <c r="C19" s="243"/>
      <c r="D19" s="245" t="s">
        <v>76</v>
      </c>
      <c r="E19" s="245"/>
      <c r="F19" s="245"/>
      <c r="G19" s="245"/>
      <c r="H19" s="245"/>
      <c r="I19" s="245"/>
      <c r="J19" s="245"/>
      <c r="K19" s="245"/>
      <c r="L19" s="43"/>
      <c r="M19" s="40"/>
    </row>
    <row r="20" spans="1:17" ht="27" customHeight="1" x14ac:dyDescent="0.25">
      <c r="A20" s="254" t="s">
        <v>75</v>
      </c>
      <c r="B20" s="254"/>
      <c r="C20" s="254"/>
      <c r="D20" s="245" t="s">
        <v>74</v>
      </c>
      <c r="E20" s="245"/>
      <c r="F20" s="245"/>
      <c r="G20" s="245"/>
      <c r="H20" s="245"/>
      <c r="I20" s="245"/>
      <c r="J20" s="245"/>
      <c r="K20" s="245"/>
      <c r="L20" s="43"/>
      <c r="M20" s="40"/>
    </row>
    <row r="21" spans="1:17" x14ac:dyDescent="0.25">
      <c r="L21" s="40"/>
      <c r="M21" s="40"/>
    </row>
    <row r="22" spans="1:17" x14ac:dyDescent="0.25">
      <c r="A22" s="237" t="s">
        <v>73</v>
      </c>
      <c r="B22" s="237"/>
      <c r="C22" s="237"/>
      <c r="D22" s="237"/>
      <c r="E22" s="237"/>
      <c r="F22" s="237"/>
      <c r="G22" s="237"/>
      <c r="H22" s="237"/>
      <c r="I22" s="237"/>
      <c r="J22" s="237"/>
      <c r="K22" s="237"/>
    </row>
    <row r="23" spans="1:17" x14ac:dyDescent="0.25">
      <c r="A23" s="243" t="s">
        <v>72</v>
      </c>
      <c r="B23" s="243"/>
      <c r="C23" s="243"/>
      <c r="D23" s="247"/>
      <c r="E23" s="248" t="s">
        <v>164</v>
      </c>
      <c r="F23" s="248"/>
      <c r="G23" s="248"/>
      <c r="H23" s="248"/>
      <c r="I23" s="248"/>
      <c r="J23" s="248"/>
      <c r="K23" s="248"/>
      <c r="L23" s="40"/>
      <c r="M23" s="40"/>
    </row>
    <row r="24" spans="1:17" x14ac:dyDescent="0.25">
      <c r="A24" s="243" t="s">
        <v>71</v>
      </c>
      <c r="B24" s="243"/>
      <c r="C24" s="243"/>
      <c r="D24" s="247"/>
      <c r="E24" s="248" t="s">
        <v>100</v>
      </c>
      <c r="F24" s="248"/>
      <c r="G24" s="248"/>
      <c r="H24" s="248"/>
      <c r="I24" s="248"/>
      <c r="J24" s="248"/>
      <c r="K24" s="248"/>
      <c r="L24" s="40"/>
      <c r="M24" s="40"/>
    </row>
    <row r="25" spans="1:17" ht="13.95" customHeight="1" x14ac:dyDescent="0.25">
      <c r="A25" s="254" t="s">
        <v>70</v>
      </c>
      <c r="B25" s="254"/>
      <c r="C25" s="254"/>
      <c r="D25" s="255"/>
      <c r="E25" s="248" t="str">
        <f>Протокол!I27</f>
        <v>месторождение "Кузнечное-1"</v>
      </c>
      <c r="F25" s="248"/>
      <c r="G25" s="248"/>
      <c r="H25" s="248"/>
      <c r="I25" s="248"/>
      <c r="J25" s="248"/>
      <c r="K25" s="248"/>
      <c r="L25" s="40"/>
      <c r="M25" s="40"/>
    </row>
    <row r="26" spans="1:17" x14ac:dyDescent="0.25">
      <c r="A26" s="243" t="s">
        <v>69</v>
      </c>
      <c r="B26" s="243"/>
      <c r="C26" s="243"/>
      <c r="D26" s="247"/>
      <c r="E26" s="256" t="s">
        <v>163</v>
      </c>
      <c r="F26" s="256"/>
      <c r="G26" s="256"/>
      <c r="H26" s="256"/>
      <c r="I26" s="256"/>
      <c r="J26" s="256"/>
      <c r="K26" s="256"/>
      <c r="L26" s="41" t="s">
        <v>68</v>
      </c>
      <c r="M26" s="40"/>
      <c r="N26" s="46" t="s">
        <v>67</v>
      </c>
    </row>
    <row r="27" spans="1:17" x14ac:dyDescent="0.25">
      <c r="A27" s="243" t="s">
        <v>66</v>
      </c>
      <c r="B27" s="243"/>
      <c r="C27" s="243"/>
      <c r="D27" s="247"/>
      <c r="E27" s="256">
        <v>48</v>
      </c>
      <c r="F27" s="256"/>
      <c r="G27" s="256"/>
      <c r="H27" s="256"/>
      <c r="I27" s="256"/>
      <c r="J27" s="256"/>
      <c r="K27" s="256"/>
      <c r="L27" s="40"/>
      <c r="M27" s="40"/>
    </row>
    <row r="28" spans="1:17" x14ac:dyDescent="0.25">
      <c r="A28" s="243" t="s">
        <v>65</v>
      </c>
      <c r="B28" s="243"/>
      <c r="C28" s="243"/>
      <c r="D28" s="247"/>
      <c r="E28" s="45" t="s">
        <v>64</v>
      </c>
      <c r="F28" s="43"/>
      <c r="G28" s="109" t="str">
        <f>INDEX([1]Лист1!$B$1:$B$556,MATCH(D15,[1]Лист1!$A$1:$A$556,0))</f>
        <v xml:space="preserve">+2℃; </v>
      </c>
      <c r="H28" s="44" t="s">
        <v>63</v>
      </c>
      <c r="I28" s="109" t="str">
        <f>INDEX([1]Лист1!$C$1:$C$556,MATCH(D15,[1]Лист1!$A$1:$A$556,0))</f>
        <v>Пасмурно</v>
      </c>
      <c r="J28" s="43"/>
      <c r="K28" s="42"/>
      <c r="L28" s="41" t="s">
        <v>62</v>
      </c>
      <c r="M28" s="41" t="s">
        <v>61</v>
      </c>
      <c r="N28" s="41" t="s">
        <v>60</v>
      </c>
      <c r="O28" s="41" t="s">
        <v>95</v>
      </c>
      <c r="P28"/>
      <c r="Q28"/>
    </row>
    <row r="29" spans="1:17" x14ac:dyDescent="0.25">
      <c r="A29" s="243" t="s">
        <v>59</v>
      </c>
      <c r="B29" s="243"/>
      <c r="C29" s="243"/>
      <c r="D29" s="247"/>
      <c r="E29" s="248" t="str">
        <f>Протокол!I30</f>
        <v>лабораторный пост ООО "СУ 911", Калужская область, с.п. Ворсино</v>
      </c>
      <c r="F29" s="248"/>
      <c r="G29" s="248"/>
      <c r="H29" s="248"/>
      <c r="I29" s="248"/>
      <c r="J29" s="248"/>
      <c r="K29" s="248"/>
      <c r="L29" s="40"/>
      <c r="M29" s="40"/>
    </row>
    <row r="30" spans="1:17" ht="43.95" customHeight="1" x14ac:dyDescent="0.25">
      <c r="A30" s="254" t="s">
        <v>58</v>
      </c>
      <c r="B30" s="254"/>
      <c r="C30" s="254"/>
      <c r="D30" s="255"/>
      <c r="E30" s="257" t="s">
        <v>57</v>
      </c>
      <c r="F30" s="257"/>
      <c r="G30" s="257"/>
      <c r="H30" s="257"/>
      <c r="I30" s="257"/>
      <c r="J30" s="257"/>
      <c r="K30" s="257"/>
      <c r="L30" s="40"/>
      <c r="M30" s="40"/>
    </row>
    <row r="31" spans="1:17" x14ac:dyDescent="0.25">
      <c r="A31" s="243" t="s">
        <v>98</v>
      </c>
      <c r="B31" s="243"/>
      <c r="C31" s="243"/>
      <c r="D31" s="247"/>
      <c r="E31" s="258" t="s">
        <v>20</v>
      </c>
      <c r="F31" s="259"/>
      <c r="G31" s="259"/>
      <c r="H31" s="259"/>
      <c r="I31" s="259"/>
      <c r="J31" s="259"/>
      <c r="K31" s="260"/>
      <c r="L31" s="40"/>
      <c r="M31" s="40"/>
    </row>
    <row r="33" spans="1:15" x14ac:dyDescent="0.25">
      <c r="A33" s="261" t="s">
        <v>56</v>
      </c>
      <c r="B33" s="261"/>
      <c r="C33" s="238"/>
      <c r="D33" s="238"/>
      <c r="E33" s="238"/>
      <c r="F33" s="238"/>
      <c r="G33" s="238"/>
      <c r="H33" s="238"/>
      <c r="I33" s="238"/>
      <c r="J33" s="238"/>
      <c r="K33" s="238"/>
    </row>
    <row r="34" spans="1:15" x14ac:dyDescent="0.25">
      <c r="A34" s="238"/>
      <c r="B34" s="238"/>
      <c r="C34" s="238"/>
      <c r="D34" s="238"/>
      <c r="E34" s="238"/>
      <c r="F34" s="238"/>
      <c r="G34" s="238"/>
      <c r="H34" s="238"/>
      <c r="I34" s="238"/>
      <c r="J34" s="238"/>
      <c r="K34" s="238"/>
    </row>
    <row r="36" spans="1:15" x14ac:dyDescent="0.25">
      <c r="A36" s="261" t="s">
        <v>55</v>
      </c>
      <c r="B36" s="261"/>
      <c r="C36" s="261"/>
      <c r="D36" s="261"/>
      <c r="E36" s="261" t="s">
        <v>54</v>
      </c>
      <c r="F36" s="261"/>
      <c r="G36" s="261"/>
      <c r="H36" s="261" t="s">
        <v>53</v>
      </c>
      <c r="I36" s="261"/>
      <c r="J36" s="261" t="s">
        <v>52</v>
      </c>
      <c r="K36" s="261"/>
    </row>
    <row r="37" spans="1:15" x14ac:dyDescent="0.25">
      <c r="A37" s="248" t="s">
        <v>48</v>
      </c>
      <c r="B37" s="248"/>
      <c r="C37" s="248"/>
      <c r="D37" s="248"/>
      <c r="E37" s="238" t="str">
        <f>IF(H37="Сафронов В.А.","вед.инженер-лаборант","инженер-лаборант")</f>
        <v>инженер-лаборант</v>
      </c>
      <c r="F37" s="238"/>
      <c r="G37" s="238"/>
      <c r="H37" s="238" t="str">
        <f>Протокол!X67</f>
        <v>Малахова Е.С.</v>
      </c>
      <c r="I37" s="238"/>
      <c r="J37" s="238"/>
      <c r="K37" s="238"/>
    </row>
    <row r="38" spans="1:15" x14ac:dyDescent="0.25">
      <c r="A38" s="248" t="s">
        <v>48</v>
      </c>
      <c r="B38" s="248"/>
      <c r="C38" s="248"/>
      <c r="D38" s="248"/>
      <c r="E38" s="238" t="s">
        <v>51</v>
      </c>
      <c r="F38" s="238"/>
      <c r="G38" s="238"/>
      <c r="H38" s="262" t="s">
        <v>165</v>
      </c>
      <c r="I38" s="238"/>
      <c r="J38" s="238"/>
      <c r="K38" s="238"/>
      <c r="L38" s="262" t="s">
        <v>101</v>
      </c>
      <c r="M38" s="238"/>
      <c r="N38" s="238" t="s">
        <v>50</v>
      </c>
      <c r="O38" s="238"/>
    </row>
  </sheetData>
  <mergeCells count="63">
    <mergeCell ref="L38:M38"/>
    <mergeCell ref="N38:O38"/>
    <mergeCell ref="A37:D37"/>
    <mergeCell ref="E37:G37"/>
    <mergeCell ref="H37:I37"/>
    <mergeCell ref="J37:K37"/>
    <mergeCell ref="A38:D38"/>
    <mergeCell ref="E38:G38"/>
    <mergeCell ref="H38:I38"/>
    <mergeCell ref="J38:K38"/>
    <mergeCell ref="A27:D27"/>
    <mergeCell ref="E27:K27"/>
    <mergeCell ref="A28:D28"/>
    <mergeCell ref="A29:D29"/>
    <mergeCell ref="E29:K29"/>
    <mergeCell ref="A34:K34"/>
    <mergeCell ref="A36:D36"/>
    <mergeCell ref="E36:G36"/>
    <mergeCell ref="H36:I36"/>
    <mergeCell ref="J36:K36"/>
    <mergeCell ref="E30:K30"/>
    <mergeCell ref="A31:D31"/>
    <mergeCell ref="E31:K31"/>
    <mergeCell ref="A33:B33"/>
    <mergeCell ref="C33:K33"/>
    <mergeCell ref="A30:D30"/>
    <mergeCell ref="A24:D24"/>
    <mergeCell ref="E24:K24"/>
    <mergeCell ref="A25:D25"/>
    <mergeCell ref="E25:K25"/>
    <mergeCell ref="A26:D26"/>
    <mergeCell ref="E26:K26"/>
    <mergeCell ref="A23:D23"/>
    <mergeCell ref="E23:K23"/>
    <mergeCell ref="A16:C16"/>
    <mergeCell ref="D16:K16"/>
    <mergeCell ref="A17:C17"/>
    <mergeCell ref="D17:K17"/>
    <mergeCell ref="A18:C18"/>
    <mergeCell ref="D18:K18"/>
    <mergeCell ref="A19:C19"/>
    <mergeCell ref="D19:K19"/>
    <mergeCell ref="A20:C20"/>
    <mergeCell ref="D20:K20"/>
    <mergeCell ref="A22:K22"/>
    <mergeCell ref="A13:C13"/>
    <mergeCell ref="D13:K13"/>
    <mergeCell ref="A14:C14"/>
    <mergeCell ref="D14:K14"/>
    <mergeCell ref="A15:C15"/>
    <mergeCell ref="D15:K15"/>
    <mergeCell ref="A10:C10"/>
    <mergeCell ref="D10:K10"/>
    <mergeCell ref="A11:C11"/>
    <mergeCell ref="D11:K11"/>
    <mergeCell ref="A12:C12"/>
    <mergeCell ref="D12:K12"/>
    <mergeCell ref="A9:K9"/>
    <mergeCell ref="A1:B7"/>
    <mergeCell ref="C1:I2"/>
    <mergeCell ref="C3:I4"/>
    <mergeCell ref="C5:I5"/>
    <mergeCell ref="C6:I7"/>
  </mergeCells>
  <pageMargins left="0.7" right="0.7" top="0.75" bottom="0.75" header="0.3" footer="0.3"/>
  <pageSetup paperSize="9" scale="87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2"/>
  <sheetViews>
    <sheetView view="pageBreakPreview" zoomScale="85" zoomScaleNormal="25" zoomScaleSheetLayoutView="85" workbookViewId="0">
      <selection activeCell="L3" sqref="L3"/>
    </sheetView>
  </sheetViews>
  <sheetFormatPr defaultColWidth="8.33203125" defaultRowHeight="13.8" x14ac:dyDescent="0.25"/>
  <cols>
    <col min="1" max="1" width="6.109375" style="77" customWidth="1"/>
    <col min="2" max="2" width="10.88671875" style="77" customWidth="1"/>
    <col min="3" max="3" width="11.33203125" style="77" customWidth="1"/>
    <col min="4" max="4" width="21.33203125" style="77" customWidth="1"/>
    <col min="5" max="5" width="11.109375" style="77" customWidth="1"/>
    <col min="6" max="6" width="7.33203125" style="77" customWidth="1"/>
    <col min="7" max="16" width="7.5546875" style="77" customWidth="1"/>
    <col min="17" max="17" width="8.5546875" style="77" customWidth="1"/>
    <col min="18" max="18" width="7.5546875" style="77" customWidth="1"/>
    <col min="19" max="19" width="12.109375" style="77" customWidth="1"/>
    <col min="20" max="21" width="8.6640625" style="77" customWidth="1"/>
    <col min="22" max="22" width="11.6640625" style="77" customWidth="1"/>
    <col min="23" max="23" width="10.5546875" style="77" customWidth="1"/>
    <col min="24" max="24" width="12.5546875" style="77" customWidth="1"/>
    <col min="25" max="26" width="8.6640625" style="77" customWidth="1"/>
    <col min="27" max="27" width="9.33203125" style="77" customWidth="1"/>
    <col min="28" max="28" width="9.88671875" style="77" customWidth="1"/>
    <col min="29" max="29" width="11.33203125" style="77" customWidth="1"/>
    <col min="30" max="30" width="11" style="77" customWidth="1"/>
    <col min="31" max="31" width="31.6640625" style="77" customWidth="1"/>
    <col min="32" max="16384" width="8.33203125" style="77"/>
  </cols>
  <sheetData>
    <row r="1" spans="1:31" ht="14.55" customHeight="1" x14ac:dyDescent="0.25">
      <c r="Q1" s="264" t="s">
        <v>127</v>
      </c>
      <c r="R1" s="264"/>
      <c r="AD1" s="265" t="s">
        <v>127</v>
      </c>
      <c r="AE1" s="265"/>
    </row>
    <row r="2" spans="1:31" ht="45" customHeight="1" x14ac:dyDescent="0.25">
      <c r="A2" s="263" t="s">
        <v>128</v>
      </c>
      <c r="B2" s="263" t="s">
        <v>129</v>
      </c>
      <c r="C2" s="263" t="s">
        <v>130</v>
      </c>
      <c r="D2" s="266" t="s">
        <v>131</v>
      </c>
      <c r="E2" s="263" t="s">
        <v>132</v>
      </c>
      <c r="F2" s="267" t="s">
        <v>133</v>
      </c>
      <c r="G2" s="268"/>
      <c r="H2" s="268"/>
      <c r="I2" s="268"/>
      <c r="J2" s="268"/>
      <c r="K2" s="268"/>
      <c r="L2" s="268"/>
      <c r="M2" s="268"/>
      <c r="N2" s="268"/>
      <c r="O2" s="268"/>
      <c r="P2" s="268"/>
      <c r="Q2" s="268"/>
      <c r="R2" s="269"/>
      <c r="S2" s="263" t="s">
        <v>134</v>
      </c>
      <c r="T2" s="263" t="s">
        <v>135</v>
      </c>
      <c r="U2" s="263" t="s">
        <v>136</v>
      </c>
      <c r="V2" s="263" t="s">
        <v>137</v>
      </c>
      <c r="W2" s="263" t="s">
        <v>138</v>
      </c>
      <c r="X2" s="263" t="s">
        <v>139</v>
      </c>
      <c r="Y2" s="263" t="s">
        <v>140</v>
      </c>
      <c r="Z2" s="263" t="s">
        <v>141</v>
      </c>
      <c r="AA2" s="270" t="s">
        <v>142</v>
      </c>
      <c r="AB2" s="263" t="s">
        <v>143</v>
      </c>
      <c r="AC2" s="263" t="s">
        <v>144</v>
      </c>
      <c r="AD2" s="263" t="s">
        <v>145</v>
      </c>
      <c r="AE2" s="272" t="s">
        <v>146</v>
      </c>
    </row>
    <row r="3" spans="1:31" ht="91.2" customHeight="1" x14ac:dyDescent="0.25">
      <c r="A3" s="263"/>
      <c r="B3" s="263"/>
      <c r="C3" s="263"/>
      <c r="D3" s="266"/>
      <c r="E3" s="263"/>
      <c r="F3" s="78" t="s">
        <v>15</v>
      </c>
      <c r="G3" s="79">
        <v>70</v>
      </c>
      <c r="H3" s="79">
        <v>40</v>
      </c>
      <c r="I3" s="79">
        <v>20</v>
      </c>
      <c r="J3" s="79">
        <v>15</v>
      </c>
      <c r="K3" s="79">
        <v>10</v>
      </c>
      <c r="L3" s="80">
        <v>5</v>
      </c>
      <c r="M3" s="80">
        <v>2.5</v>
      </c>
      <c r="N3" s="81">
        <v>1.25</v>
      </c>
      <c r="O3" s="82" t="s">
        <v>147</v>
      </c>
      <c r="P3" s="82" t="s">
        <v>148</v>
      </c>
      <c r="Q3" s="83" t="s">
        <v>149</v>
      </c>
      <c r="R3" s="82" t="s">
        <v>150</v>
      </c>
      <c r="S3" s="263"/>
      <c r="T3" s="263"/>
      <c r="U3" s="263"/>
      <c r="V3" s="263"/>
      <c r="W3" s="263"/>
      <c r="X3" s="263"/>
      <c r="Y3" s="263"/>
      <c r="Z3" s="263"/>
      <c r="AA3" s="271"/>
      <c r="AB3" s="263"/>
      <c r="AC3" s="263"/>
      <c r="AD3" s="263"/>
      <c r="AE3" s="272"/>
    </row>
    <row r="4" spans="1:31" x14ac:dyDescent="0.25">
      <c r="A4" s="84">
        <v>1</v>
      </c>
      <c r="B4" s="84">
        <v>2</v>
      </c>
      <c r="C4" s="84">
        <v>3</v>
      </c>
      <c r="D4" s="84">
        <v>4</v>
      </c>
      <c r="E4" s="84">
        <v>5</v>
      </c>
      <c r="F4" s="84">
        <v>6</v>
      </c>
      <c r="G4" s="84">
        <v>7</v>
      </c>
      <c r="H4" s="84">
        <v>8</v>
      </c>
      <c r="I4" s="84">
        <v>9</v>
      </c>
      <c r="J4" s="84">
        <v>10</v>
      </c>
      <c r="K4" s="84">
        <v>11</v>
      </c>
      <c r="L4" s="84">
        <v>12</v>
      </c>
      <c r="M4" s="84">
        <v>13</v>
      </c>
      <c r="N4" s="84">
        <v>14</v>
      </c>
      <c r="O4" s="84">
        <v>15</v>
      </c>
      <c r="P4" s="84">
        <v>16</v>
      </c>
      <c r="Q4" s="84">
        <v>17</v>
      </c>
      <c r="R4" s="84">
        <v>18</v>
      </c>
      <c r="S4" s="84">
        <v>19</v>
      </c>
      <c r="T4" s="84">
        <v>20</v>
      </c>
      <c r="U4" s="84">
        <v>21</v>
      </c>
      <c r="V4" s="84">
        <v>22</v>
      </c>
      <c r="W4" s="84">
        <v>23</v>
      </c>
      <c r="X4" s="84">
        <v>24</v>
      </c>
      <c r="Y4" s="84">
        <v>25</v>
      </c>
      <c r="Z4" s="84">
        <v>26</v>
      </c>
      <c r="AA4" s="84">
        <v>27</v>
      </c>
      <c r="AB4" s="84">
        <v>28</v>
      </c>
      <c r="AC4" s="84">
        <v>29</v>
      </c>
      <c r="AD4" s="84">
        <v>30</v>
      </c>
      <c r="AE4" s="84">
        <v>31</v>
      </c>
    </row>
    <row r="5" spans="1:31" ht="20.100000000000001" customHeight="1" x14ac:dyDescent="0.25">
      <c r="A5" s="85"/>
      <c r="B5" s="86">
        <f>Протокол!I29</f>
        <v>45598</v>
      </c>
      <c r="C5" s="104" t="str">
        <f>Протокол!AA9</f>
        <v>0000-000</v>
      </c>
      <c r="D5" s="110" t="str">
        <f>Протокол!I24</f>
        <v>Щебень фр св. 5 до 20 мм</v>
      </c>
      <c r="E5" s="106" t="str">
        <f>Протокол!I25</f>
        <v>гранит</v>
      </c>
      <c r="F5" s="84" t="s">
        <v>154</v>
      </c>
      <c r="G5" s="107">
        <f>Протокол!E56</f>
        <v>25</v>
      </c>
      <c r="H5" s="107">
        <f>Протокол!I56</f>
        <v>20</v>
      </c>
      <c r="I5" s="95">
        <f>Протокол!N56</f>
        <v>12.5</v>
      </c>
      <c r="J5" s="107">
        <f>Протокол!V56</f>
        <v>5</v>
      </c>
      <c r="K5" s="95">
        <f>Протокол!AA56</f>
        <v>2.5</v>
      </c>
      <c r="L5" s="95"/>
      <c r="M5" s="95"/>
      <c r="N5" s="95"/>
      <c r="O5" s="113">
        <f>Протокол!E56</f>
        <v>25</v>
      </c>
      <c r="P5" s="113">
        <f>Протокол!I56</f>
        <v>20</v>
      </c>
      <c r="Q5" s="101">
        <f>Протокол!N56</f>
        <v>12.5</v>
      </c>
      <c r="R5" s="113">
        <f>Протокол!V56</f>
        <v>5</v>
      </c>
      <c r="S5" s="107">
        <f>Протокол!N44</f>
        <v>1400</v>
      </c>
      <c r="T5" s="85" t="s">
        <v>20</v>
      </c>
      <c r="U5" s="85" t="s">
        <v>20</v>
      </c>
      <c r="V5" s="94">
        <f>Протокол!N48</f>
        <v>1.7</v>
      </c>
      <c r="W5" s="95">
        <f>Протокол!N49</f>
        <v>0.1</v>
      </c>
      <c r="X5" s="94">
        <f>Протокол!N50</f>
        <v>16.5</v>
      </c>
      <c r="Y5" s="85" t="s">
        <v>20</v>
      </c>
      <c r="Z5" s="94">
        <f>Протокол!N52</f>
        <v>3.2</v>
      </c>
      <c r="AA5" s="114" t="str">
        <f>MID(Протокол!R46,SEARCH("(",Протокол!R46)+1,SEARCH(")",Протокол!R46)-SEARCH("(",Протокол!R46)-1)</f>
        <v>15,3%</v>
      </c>
      <c r="AB5" s="87" t="str">
        <f>Протокол!N46</f>
        <v>М1200</v>
      </c>
      <c r="AC5" s="87" t="str">
        <f>Протокол!N47</f>
        <v>И1</v>
      </c>
      <c r="AD5" s="87" t="str">
        <f>Протокол!N51</f>
        <v>F200</v>
      </c>
      <c r="AE5" s="96" t="s">
        <v>157</v>
      </c>
    </row>
    <row r="6" spans="1:31" ht="20.100000000000001" customHeight="1" x14ac:dyDescent="0.25">
      <c r="A6" s="85"/>
      <c r="B6" s="86"/>
      <c r="C6" s="87"/>
      <c r="D6" s="88"/>
      <c r="E6" s="89"/>
      <c r="F6" s="90" t="s">
        <v>152</v>
      </c>
      <c r="G6" s="101">
        <f>Протокол!E57</f>
        <v>0</v>
      </c>
      <c r="H6" s="101">
        <f>Протокол!I57</f>
        <v>6.86</v>
      </c>
      <c r="I6" s="101">
        <f>Протокол!N57</f>
        <v>35.660000000000004</v>
      </c>
      <c r="J6" s="101">
        <f>Протокол!V57</f>
        <v>52.579999999999991</v>
      </c>
      <c r="K6" s="95">
        <f>Протокол!AA57</f>
        <v>3.5300000000000011</v>
      </c>
      <c r="L6" s="85"/>
      <c r="M6" s="85"/>
      <c r="N6" s="85"/>
      <c r="O6" s="101">
        <f>Протокол!M57</f>
        <v>0</v>
      </c>
      <c r="P6" s="101">
        <f>Протокол!I57</f>
        <v>6.86</v>
      </c>
      <c r="Q6" s="101">
        <f>Протокол!N57</f>
        <v>35.660000000000004</v>
      </c>
      <c r="R6" s="101">
        <f>Протокол!V57</f>
        <v>52.579999999999991</v>
      </c>
      <c r="S6" s="87"/>
      <c r="T6" s="85"/>
      <c r="U6" s="85"/>
      <c r="V6" s="98"/>
      <c r="W6" s="95"/>
      <c r="X6" s="94"/>
      <c r="Y6" s="85"/>
      <c r="Z6" s="94"/>
      <c r="AA6" s="87"/>
      <c r="AB6" s="87"/>
      <c r="AC6" s="87" t="s">
        <v>155</v>
      </c>
      <c r="AD6" s="87" t="s">
        <v>155</v>
      </c>
      <c r="AE6" s="96" t="s">
        <v>158</v>
      </c>
    </row>
    <row r="7" spans="1:31" ht="20.100000000000001" customHeight="1" x14ac:dyDescent="0.25">
      <c r="A7" s="85"/>
      <c r="B7" s="86"/>
      <c r="C7" s="87"/>
      <c r="D7" s="88"/>
      <c r="E7" s="89"/>
      <c r="F7" s="90" t="s">
        <v>153</v>
      </c>
      <c r="G7" s="101">
        <f>Протокол!E58</f>
        <v>0</v>
      </c>
      <c r="H7" s="101">
        <f>Протокол!I58</f>
        <v>6.86</v>
      </c>
      <c r="I7" s="95">
        <f>Протокол!N58</f>
        <v>42.52</v>
      </c>
      <c r="J7" s="95">
        <f>Протокол!V58</f>
        <v>95.1</v>
      </c>
      <c r="K7" s="95">
        <f>Протокол!AA58</f>
        <v>98.63</v>
      </c>
      <c r="L7" s="85"/>
      <c r="M7" s="85"/>
      <c r="N7" s="85"/>
      <c r="O7" s="101">
        <f>Протокол!M58</f>
        <v>0</v>
      </c>
      <c r="P7" s="101">
        <f>Протокол!I58</f>
        <v>6.86</v>
      </c>
      <c r="Q7" s="95">
        <f>Протокол!N58</f>
        <v>42.52</v>
      </c>
      <c r="R7" s="95">
        <f>Протокол!V58</f>
        <v>95.1</v>
      </c>
      <c r="S7" s="100"/>
      <c r="T7" s="90"/>
      <c r="U7" s="90"/>
      <c r="V7" s="98"/>
      <c r="W7" s="101"/>
      <c r="X7" s="94"/>
      <c r="Y7" s="90"/>
      <c r="Z7" s="94"/>
      <c r="AA7" s="87"/>
      <c r="AB7" s="87"/>
      <c r="AC7" s="85" t="s">
        <v>156</v>
      </c>
      <c r="AD7" s="85" t="s">
        <v>156</v>
      </c>
      <c r="AE7" s="108" t="str">
        <f>Протокол!X67</f>
        <v>Малахова Е.С.</v>
      </c>
    </row>
    <row r="8" spans="1:31" ht="20.100000000000001" customHeight="1" x14ac:dyDescent="0.25">
      <c r="A8" s="85"/>
      <c r="B8" s="86"/>
      <c r="C8" s="87"/>
      <c r="D8" s="88"/>
      <c r="E8" s="89"/>
      <c r="F8" s="90"/>
      <c r="G8" s="91"/>
      <c r="H8" s="91"/>
      <c r="I8" s="91"/>
      <c r="J8" s="91"/>
      <c r="K8" s="92"/>
      <c r="L8" s="85"/>
      <c r="M8" s="85"/>
      <c r="N8" s="85"/>
      <c r="O8" s="93"/>
      <c r="P8" s="93"/>
      <c r="Q8" s="93"/>
      <c r="R8" s="93"/>
      <c r="S8" s="85"/>
      <c r="T8" s="85"/>
      <c r="U8" s="85"/>
      <c r="V8" s="94"/>
      <c r="W8" s="95"/>
      <c r="X8" s="94"/>
      <c r="Y8" s="85"/>
      <c r="Z8" s="94"/>
      <c r="AA8" s="87"/>
      <c r="AB8" s="87"/>
      <c r="AC8" s="87"/>
      <c r="AD8" s="87"/>
      <c r="AE8" s="96"/>
    </row>
    <row r="9" spans="1:31" ht="20.100000000000001" customHeight="1" x14ac:dyDescent="0.25">
      <c r="A9" s="85"/>
      <c r="B9" s="86"/>
      <c r="C9" s="87"/>
      <c r="D9" s="88"/>
      <c r="E9" s="89"/>
      <c r="F9" s="90"/>
      <c r="G9" s="97"/>
      <c r="H9" s="97"/>
      <c r="I9" s="97"/>
      <c r="J9" s="97"/>
      <c r="K9" s="97"/>
      <c r="L9" s="85"/>
      <c r="M9" s="85"/>
      <c r="N9" s="85"/>
      <c r="O9" s="90"/>
      <c r="P9" s="97"/>
      <c r="Q9" s="97"/>
      <c r="R9" s="97"/>
      <c r="S9" s="87"/>
      <c r="T9" s="85"/>
      <c r="U9" s="85"/>
      <c r="V9" s="98"/>
      <c r="W9" s="85"/>
      <c r="X9" s="94"/>
      <c r="Y9" s="85"/>
      <c r="Z9" s="87"/>
      <c r="AA9" s="87"/>
      <c r="AB9" s="87"/>
      <c r="AC9" s="87"/>
      <c r="AD9" s="87"/>
      <c r="AE9" s="96"/>
    </row>
    <row r="10" spans="1:31" ht="20.100000000000001" customHeight="1" x14ac:dyDescent="0.25">
      <c r="A10" s="85"/>
      <c r="B10" s="86"/>
      <c r="C10" s="87"/>
      <c r="D10" s="112"/>
      <c r="E10" s="89"/>
      <c r="F10" s="84"/>
      <c r="G10" s="93"/>
      <c r="H10" s="84"/>
      <c r="I10" s="84"/>
      <c r="J10" s="84"/>
      <c r="K10" s="99"/>
      <c r="L10" s="85"/>
      <c r="M10" s="85"/>
      <c r="N10" s="85"/>
      <c r="O10" s="93"/>
      <c r="P10" s="93"/>
      <c r="Q10" s="93"/>
      <c r="R10" s="93"/>
      <c r="S10" s="100"/>
      <c r="T10" s="90"/>
      <c r="U10" s="90"/>
      <c r="V10" s="98"/>
      <c r="W10" s="90"/>
      <c r="X10" s="94"/>
      <c r="Y10" s="90"/>
      <c r="Z10" s="87"/>
      <c r="AA10" s="87"/>
      <c r="AB10" s="87"/>
      <c r="AC10" s="85"/>
      <c r="AD10" s="87"/>
      <c r="AE10" s="96"/>
    </row>
    <row r="11" spans="1:31" ht="20.100000000000001" customHeight="1" x14ac:dyDescent="0.25">
      <c r="A11" s="85"/>
      <c r="B11" s="86"/>
      <c r="C11" s="87"/>
      <c r="D11" s="88"/>
      <c r="E11" s="89"/>
      <c r="F11" s="90"/>
      <c r="G11" s="91"/>
      <c r="H11" s="91"/>
      <c r="I11" s="91"/>
      <c r="J11" s="91"/>
      <c r="K11" s="92"/>
      <c r="L11" s="85"/>
      <c r="M11" s="85"/>
      <c r="N11" s="85"/>
      <c r="O11" s="93"/>
      <c r="P11" s="93"/>
      <c r="Q11" s="93"/>
      <c r="R11" s="93"/>
      <c r="S11" s="85"/>
      <c r="T11" s="85"/>
      <c r="U11" s="85"/>
      <c r="V11" s="94"/>
      <c r="W11" s="95"/>
      <c r="X11" s="94"/>
      <c r="Y11" s="85"/>
      <c r="Z11" s="94"/>
      <c r="AA11" s="87"/>
      <c r="AB11" s="87"/>
      <c r="AC11" s="87"/>
      <c r="AD11" s="87"/>
      <c r="AE11" s="96"/>
    </row>
    <row r="12" spans="1:31" ht="20.100000000000001" customHeight="1" x14ac:dyDescent="0.25">
      <c r="A12" s="85"/>
      <c r="B12" s="86"/>
      <c r="C12" s="87"/>
      <c r="D12" s="88"/>
      <c r="E12" s="89"/>
      <c r="F12" s="90"/>
      <c r="G12" s="97"/>
      <c r="H12" s="97"/>
      <c r="I12" s="97"/>
      <c r="J12" s="97"/>
      <c r="K12" s="97"/>
      <c r="L12" s="85"/>
      <c r="M12" s="85"/>
      <c r="N12" s="85"/>
      <c r="O12" s="90"/>
      <c r="P12" s="97"/>
      <c r="Q12" s="97"/>
      <c r="R12" s="97"/>
      <c r="S12" s="87"/>
      <c r="T12" s="85"/>
      <c r="U12" s="85"/>
      <c r="V12" s="98"/>
      <c r="W12" s="85"/>
      <c r="X12" s="94"/>
      <c r="Y12" s="85"/>
      <c r="Z12" s="87"/>
      <c r="AA12" s="87"/>
      <c r="AB12" s="87"/>
      <c r="AC12" s="87"/>
      <c r="AD12" s="87"/>
      <c r="AE12" s="96"/>
    </row>
    <row r="13" spans="1:31" ht="20.100000000000001" customHeight="1" x14ac:dyDescent="0.25">
      <c r="A13" s="85"/>
      <c r="B13" s="86"/>
      <c r="C13" s="87"/>
      <c r="D13" s="88"/>
      <c r="E13" s="89"/>
      <c r="F13" s="84"/>
      <c r="G13" s="93"/>
      <c r="H13" s="84"/>
      <c r="I13" s="84"/>
      <c r="J13" s="84"/>
      <c r="K13" s="99"/>
      <c r="L13" s="85"/>
      <c r="M13" s="85"/>
      <c r="N13" s="85"/>
      <c r="O13" s="93"/>
      <c r="P13" s="93"/>
      <c r="Q13" s="93"/>
      <c r="R13" s="93"/>
      <c r="S13" s="100"/>
      <c r="T13" s="90"/>
      <c r="U13" s="90"/>
      <c r="V13" s="98"/>
      <c r="W13" s="90"/>
      <c r="X13" s="94"/>
      <c r="Y13" s="90"/>
      <c r="Z13" s="87"/>
      <c r="AA13" s="87"/>
      <c r="AB13" s="87"/>
      <c r="AC13" s="85"/>
      <c r="AD13" s="87"/>
      <c r="AE13" s="96"/>
    </row>
    <row r="14" spans="1:31" ht="20.100000000000001" customHeight="1" x14ac:dyDescent="0.25">
      <c r="A14" s="103"/>
      <c r="B14" s="103"/>
      <c r="C14" s="103"/>
      <c r="D14" s="103"/>
      <c r="E14" s="103"/>
      <c r="F14" s="103"/>
      <c r="G14" s="103"/>
      <c r="H14" s="103"/>
      <c r="I14" s="103"/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</row>
    <row r="15" spans="1:31" ht="20.100000000000001" customHeight="1" x14ac:dyDescent="0.2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02"/>
      <c r="W15" s="102"/>
      <c r="X15" s="102"/>
      <c r="Y15" s="102"/>
      <c r="Z15" s="102"/>
      <c r="AA15" s="102"/>
      <c r="AB15" s="102"/>
      <c r="AC15" s="102"/>
      <c r="AD15" s="102"/>
      <c r="AE15" s="102"/>
    </row>
    <row r="16" spans="1:31" ht="20.100000000000001" customHeight="1" x14ac:dyDescent="0.2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</row>
    <row r="17" spans="1:31" ht="20.100000000000001" customHeight="1" x14ac:dyDescent="0.25">
      <c r="A17" s="102"/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02"/>
      <c r="W17" s="102"/>
      <c r="X17" s="102"/>
      <c r="Y17" s="102"/>
      <c r="Z17" s="102"/>
      <c r="AA17" s="102"/>
      <c r="AB17" s="102"/>
      <c r="AC17" s="102"/>
      <c r="AD17" s="102"/>
      <c r="AE17" s="102"/>
    </row>
    <row r="18" spans="1:31" ht="20.100000000000001" customHeight="1" x14ac:dyDescent="0.25">
      <c r="A18" s="102"/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</row>
    <row r="19" spans="1:31" ht="20.100000000000001" customHeight="1" x14ac:dyDescent="0.25">
      <c r="A19" s="102"/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</row>
    <row r="20" spans="1:31" ht="20.100000000000001" customHeight="1" x14ac:dyDescent="0.25">
      <c r="A20" s="102"/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</row>
    <row r="21" spans="1:31" ht="20.100000000000001" customHeight="1" x14ac:dyDescent="0.25">
      <c r="A21" s="102"/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</row>
    <row r="22" spans="1:31" ht="20.100000000000001" customHeight="1" x14ac:dyDescent="0.25">
      <c r="A22" s="102"/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</row>
    <row r="23" spans="1:31" ht="20.100000000000001" customHeight="1" x14ac:dyDescent="0.25">
      <c r="A23" s="102"/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</row>
    <row r="24" spans="1:31" ht="20.100000000000001" customHeight="1" x14ac:dyDescent="0.25">
      <c r="A24" s="102"/>
      <c r="B24" s="102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</row>
    <row r="25" spans="1:31" ht="20.100000000000001" customHeight="1" x14ac:dyDescent="0.25">
      <c r="A25" s="102"/>
      <c r="B25" s="102"/>
      <c r="C25" s="102"/>
      <c r="D25" s="102"/>
      <c r="E25" s="102"/>
      <c r="F25" s="102"/>
      <c r="G25" s="102"/>
      <c r="H25" s="102"/>
      <c r="I25" s="102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</row>
    <row r="26" spans="1:31" ht="20.100000000000001" customHeight="1" x14ac:dyDescent="0.25">
      <c r="A26" s="102"/>
      <c r="B26" s="102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</row>
    <row r="27" spans="1:31" ht="20.100000000000001" customHeight="1" x14ac:dyDescent="0.25">
      <c r="A27" s="102"/>
      <c r="B27" s="102"/>
      <c r="C27" s="102"/>
      <c r="D27" s="102"/>
      <c r="E27" s="102"/>
      <c r="F27" s="102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</row>
    <row r="28" spans="1:31" ht="20.100000000000001" customHeight="1" x14ac:dyDescent="0.25">
      <c r="A28" s="102"/>
      <c r="B28" s="102"/>
      <c r="C28" s="102"/>
      <c r="D28" s="102"/>
      <c r="E28" s="102"/>
      <c r="F28" s="102"/>
      <c r="G28" s="102"/>
      <c r="H28" s="102"/>
      <c r="I28" s="102"/>
      <c r="J28" s="102"/>
      <c r="K28" s="102"/>
      <c r="L28" s="102"/>
      <c r="M28" s="102"/>
      <c r="N28" s="102"/>
      <c r="O28" s="102"/>
      <c r="P28" s="102"/>
      <c r="Q28" s="102"/>
      <c r="R28" s="102"/>
      <c r="S28" s="102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</row>
    <row r="29" spans="1:31" ht="20.100000000000001" customHeight="1" x14ac:dyDescent="0.25">
      <c r="A29" s="102"/>
      <c r="B29" s="102"/>
      <c r="C29" s="102"/>
      <c r="D29" s="102"/>
      <c r="E29" s="102"/>
      <c r="F29" s="102"/>
      <c r="G29" s="102"/>
      <c r="H29" s="102"/>
      <c r="I29" s="102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</row>
    <row r="30" spans="1:31" ht="20.100000000000001" customHeight="1" x14ac:dyDescent="0.25">
      <c r="A30" s="102"/>
      <c r="B30" s="102"/>
      <c r="C30" s="102"/>
      <c r="D30" s="102"/>
      <c r="E30" s="102"/>
      <c r="F30" s="102"/>
      <c r="G30" s="102"/>
      <c r="H30" s="102"/>
      <c r="I30" s="102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</row>
    <row r="31" spans="1:31" ht="20.100000000000001" customHeight="1" x14ac:dyDescent="0.25">
      <c r="A31" s="102"/>
      <c r="B31" s="102"/>
      <c r="C31" s="102"/>
      <c r="D31" s="102"/>
      <c r="E31" s="102"/>
      <c r="F31" s="102"/>
      <c r="G31" s="102"/>
      <c r="H31" s="102"/>
      <c r="I31" s="102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</row>
    <row r="32" spans="1:31" ht="20.100000000000001" customHeight="1" x14ac:dyDescent="0.25">
      <c r="A32" s="102"/>
      <c r="B32" s="102"/>
      <c r="C32" s="102"/>
      <c r="D32" s="102"/>
      <c r="E32" s="102"/>
      <c r="F32" s="102"/>
      <c r="G32" s="102"/>
      <c r="H32" s="102"/>
      <c r="I32" s="102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102"/>
      <c r="AE32" s="102"/>
    </row>
  </sheetData>
  <mergeCells count="21">
    <mergeCell ref="AA2:AA3"/>
    <mergeCell ref="AB2:AB3"/>
    <mergeCell ref="AC2:AC3"/>
    <mergeCell ref="AD2:AD3"/>
    <mergeCell ref="AE2:AE3"/>
    <mergeCell ref="Z2:Z3"/>
    <mergeCell ref="Q1:R1"/>
    <mergeCell ref="AD1:AE1"/>
    <mergeCell ref="A2:A3"/>
    <mergeCell ref="B2:B3"/>
    <mergeCell ref="C2:C3"/>
    <mergeCell ref="D2:D3"/>
    <mergeCell ref="E2:E3"/>
    <mergeCell ref="F2:R2"/>
    <mergeCell ref="S2:S3"/>
    <mergeCell ref="T2:T3"/>
    <mergeCell ref="U2:U3"/>
    <mergeCell ref="V2:V3"/>
    <mergeCell ref="W2:W3"/>
    <mergeCell ref="X2:X3"/>
    <mergeCell ref="Y2:Y3"/>
  </mergeCells>
  <pageMargins left="0.7" right="0.7" top="0.75" bottom="0.75" header="0.3" footer="0.3"/>
  <pageSetup paperSize="9" scale="55" orientation="portrait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Протокол</vt:lpstr>
      <vt:lpstr>Акт отбора</vt:lpstr>
      <vt:lpstr>Р-12</vt:lpstr>
      <vt:lpstr>'Акт отбора'!Область_печати</vt:lpstr>
      <vt:lpstr>Протокол!Область_печати</vt:lpstr>
    </vt:vector>
  </TitlesOfParts>
  <Company>"Строительная лаборатория"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Плоцкая Наталья Александровна</cp:lastModifiedBy>
  <cp:lastPrinted>2023-07-03T06:09:46Z</cp:lastPrinted>
  <dcterms:created xsi:type="dcterms:W3CDTF">1998-07-17T08:48:57Z</dcterms:created>
  <dcterms:modified xsi:type="dcterms:W3CDTF">2025-03-06T07:21:36Z</dcterms:modified>
</cp:coreProperties>
</file>